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XM204\Documents\"/>
    </mc:Choice>
  </mc:AlternateContent>
  <bookViews>
    <workbookView xWindow="240" yWindow="108" windowWidth="14808" windowHeight="8016"/>
  </bookViews>
  <sheets>
    <sheet name="Lessons" sheetId="1" r:id="rId1"/>
    <sheet name="Example1" sheetId="2" r:id="rId2"/>
    <sheet name="Names" sheetId="5" state="hidden" r:id="rId3"/>
    <sheet name="Example 2" sheetId="3" r:id="rId4"/>
    <sheet name="Example 3" sheetId="4" r:id="rId5"/>
    <sheet name="Example 4.1" sheetId="6" r:id="rId6"/>
    <sheet name="Example 4.2" sheetId="7" r:id="rId7"/>
  </sheets>
  <calcPr calcId="152511"/>
  <pivotCaches>
    <pivotCache cacheId="0" r:id="rId8"/>
  </pivotCaches>
</workbook>
</file>

<file path=xl/calcChain.xml><?xml version="1.0" encoding="utf-8"?>
<calcChain xmlns="http://schemas.openxmlformats.org/spreadsheetml/2006/main">
  <c r="C3" i="4" l="1"/>
  <c r="D3" i="4"/>
  <c r="H6" i="7" l="1"/>
  <c r="I6" i="7" s="1"/>
  <c r="H7" i="7"/>
  <c r="I7" i="7" s="1"/>
  <c r="H8" i="7"/>
  <c r="I8" i="7" s="1"/>
  <c r="H9" i="7"/>
  <c r="I9" i="7" s="1"/>
  <c r="H10" i="7"/>
  <c r="I10" i="7" s="1"/>
  <c r="H11" i="7"/>
  <c r="I11" i="7" s="1"/>
  <c r="H12" i="7"/>
  <c r="I12" i="7" s="1"/>
  <c r="H13" i="7"/>
  <c r="I13" i="7" s="1"/>
  <c r="H14" i="7"/>
  <c r="I14" i="7" s="1"/>
  <c r="H15" i="7"/>
  <c r="I15" i="7" s="1"/>
  <c r="H16" i="7"/>
  <c r="H17" i="7"/>
  <c r="I17" i="7" s="1"/>
  <c r="H18" i="7"/>
  <c r="I18" i="7" s="1"/>
  <c r="H19" i="7"/>
  <c r="I19" i="7" s="1"/>
  <c r="F8" i="7"/>
  <c r="G8" i="7" s="1"/>
  <c r="F10" i="7"/>
  <c r="G10" i="7" s="1"/>
  <c r="F12" i="7"/>
  <c r="G12" i="7" s="1"/>
  <c r="D19" i="7"/>
  <c r="F19" i="7" s="1"/>
  <c r="G19" i="7" s="1"/>
  <c r="F18" i="7"/>
  <c r="G18" i="7" s="1"/>
  <c r="D18" i="7"/>
  <c r="D17" i="7"/>
  <c r="D16" i="7"/>
  <c r="F16" i="7" s="1"/>
  <c r="G16" i="7" s="1"/>
  <c r="D15" i="7"/>
  <c r="F15" i="7" s="1"/>
  <c r="G15" i="7" s="1"/>
  <c r="F14" i="7"/>
  <c r="G14" i="7" s="1"/>
  <c r="D14" i="7"/>
  <c r="D13" i="7"/>
  <c r="D12" i="7"/>
  <c r="D11" i="7"/>
  <c r="F11" i="7" s="1"/>
  <c r="G11" i="7" s="1"/>
  <c r="D10" i="7"/>
  <c r="D9" i="7"/>
  <c r="D8" i="7"/>
  <c r="D7" i="7"/>
  <c r="F7" i="7" s="1"/>
  <c r="G7" i="7" s="1"/>
  <c r="F6" i="7"/>
  <c r="G6" i="7" s="1"/>
  <c r="D6" i="7"/>
  <c r="D5" i="7"/>
  <c r="I16" i="7" l="1"/>
  <c r="F9" i="7"/>
  <c r="G9" i="7" s="1"/>
  <c r="F17" i="7"/>
  <c r="G17" i="7" s="1"/>
  <c r="F13" i="7"/>
  <c r="G13" i="7" s="1"/>
  <c r="F5" i="7"/>
  <c r="G5" i="7" s="1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5" i="6"/>
  <c r="E18" i="3"/>
  <c r="F1" i="3"/>
  <c r="F15" i="3"/>
  <c r="F16" i="3"/>
  <c r="C10" i="3"/>
  <c r="E10" i="3"/>
  <c r="G10" i="3"/>
  <c r="F10" i="3"/>
  <c r="I10" i="3"/>
  <c r="C4" i="3"/>
  <c r="E4" i="3"/>
  <c r="G4" i="3"/>
  <c r="F4" i="3"/>
  <c r="I4" i="3"/>
  <c r="C5" i="3"/>
  <c r="E5" i="3"/>
  <c r="G5" i="3"/>
  <c r="F5" i="3"/>
  <c r="I5" i="3"/>
  <c r="C6" i="3"/>
  <c r="E6" i="3"/>
  <c r="G6" i="3"/>
  <c r="F6" i="3"/>
  <c r="I6" i="3"/>
  <c r="C7" i="3"/>
  <c r="E7" i="3"/>
  <c r="G7" i="3"/>
  <c r="I7" i="3"/>
  <c r="C8" i="3"/>
  <c r="E8" i="3"/>
  <c r="G8" i="3"/>
  <c r="I8" i="3"/>
  <c r="C9" i="3"/>
  <c r="E9" i="3"/>
  <c r="G9" i="3"/>
  <c r="F9" i="3"/>
  <c r="I9" i="3"/>
  <c r="C11" i="3"/>
  <c r="E11" i="3"/>
  <c r="G11" i="3"/>
  <c r="F11" i="3"/>
  <c r="I11" i="3"/>
  <c r="C12" i="3"/>
  <c r="E12" i="3"/>
  <c r="G12" i="3"/>
  <c r="F12" i="3"/>
  <c r="I12" i="3"/>
  <c r="C13" i="3"/>
  <c r="E13" i="3"/>
  <c r="G13" i="3"/>
  <c r="F13" i="3"/>
  <c r="I13" i="3"/>
  <c r="C14" i="3"/>
  <c r="E14" i="3"/>
  <c r="G14" i="3"/>
  <c r="F14" i="3"/>
  <c r="I14" i="3"/>
  <c r="C16" i="3"/>
  <c r="E16" i="3"/>
  <c r="G16" i="3"/>
  <c r="I16" i="3"/>
  <c r="C17" i="3"/>
  <c r="E17" i="3"/>
  <c r="G17" i="3"/>
  <c r="F17" i="3"/>
  <c r="I17" i="3"/>
  <c r="C18" i="3"/>
  <c r="G18" i="3"/>
  <c r="I18" i="3"/>
  <c r="C19" i="3"/>
  <c r="E19" i="3"/>
  <c r="G19" i="3"/>
  <c r="F19" i="3"/>
  <c r="I19" i="3"/>
  <c r="C20" i="3"/>
  <c r="E20" i="3"/>
  <c r="G20" i="3"/>
  <c r="I20" i="3"/>
  <c r="C21" i="3"/>
  <c r="E21" i="3"/>
  <c r="G21" i="3"/>
  <c r="F21" i="3"/>
  <c r="I21" i="3"/>
  <c r="C22" i="3"/>
  <c r="E22" i="3"/>
  <c r="G22" i="3"/>
  <c r="I22" i="3"/>
  <c r="C23" i="3"/>
  <c r="E23" i="3"/>
  <c r="G23" i="3"/>
  <c r="F23" i="3"/>
  <c r="I23" i="3"/>
  <c r="C24" i="3"/>
  <c r="E24" i="3"/>
  <c r="G24" i="3"/>
  <c r="F24" i="3"/>
  <c r="I24" i="3"/>
  <c r="C25" i="3"/>
  <c r="E25" i="3"/>
  <c r="G25" i="3"/>
  <c r="I25" i="3"/>
  <c r="C26" i="3"/>
  <c r="E26" i="3"/>
  <c r="G26" i="3"/>
  <c r="F26" i="3"/>
  <c r="I26" i="3"/>
  <c r="C27" i="3"/>
  <c r="E27" i="3"/>
  <c r="G27" i="3"/>
  <c r="F27" i="3"/>
  <c r="I27" i="3"/>
  <c r="C28" i="3"/>
  <c r="E28" i="3"/>
  <c r="G28" i="3"/>
  <c r="F28" i="3"/>
  <c r="I28" i="3"/>
  <c r="C29" i="3"/>
  <c r="E29" i="3"/>
  <c r="G29" i="3"/>
  <c r="F29" i="3"/>
  <c r="I29" i="3"/>
  <c r="C30" i="3"/>
  <c r="E30" i="3"/>
  <c r="G30" i="3"/>
  <c r="F30" i="3"/>
  <c r="I30" i="3"/>
  <c r="C31" i="3"/>
  <c r="E31" i="3"/>
  <c r="G31" i="3"/>
  <c r="I31" i="3"/>
  <c r="C32" i="3"/>
  <c r="E32" i="3"/>
  <c r="G32" i="3"/>
  <c r="F32" i="3"/>
  <c r="I32" i="3"/>
  <c r="C33" i="3"/>
  <c r="E33" i="3"/>
  <c r="G33" i="3"/>
  <c r="I33" i="3"/>
  <c r="C34" i="3"/>
  <c r="E34" i="3"/>
  <c r="G34" i="3"/>
  <c r="I34" i="3"/>
  <c r="C35" i="3"/>
  <c r="E35" i="3"/>
  <c r="G35" i="3"/>
  <c r="F35" i="3"/>
  <c r="I35" i="3"/>
  <c r="C36" i="3"/>
  <c r="E36" i="3"/>
  <c r="G36" i="3"/>
  <c r="F36" i="3"/>
  <c r="I36" i="3"/>
  <c r="C37" i="3"/>
  <c r="E37" i="3"/>
  <c r="G37" i="3"/>
  <c r="F37" i="3"/>
  <c r="I37" i="3"/>
  <c r="C38" i="3"/>
  <c r="E38" i="3"/>
  <c r="G38" i="3"/>
  <c r="F38" i="3"/>
  <c r="I38" i="3"/>
  <c r="C39" i="3"/>
  <c r="E39" i="3"/>
  <c r="G39" i="3"/>
  <c r="F39" i="3"/>
  <c r="I39" i="3"/>
  <c r="C40" i="3"/>
  <c r="E40" i="3"/>
  <c r="G40" i="3"/>
  <c r="F40" i="3"/>
  <c r="I40" i="3"/>
  <c r="C41" i="3"/>
  <c r="E41" i="3"/>
  <c r="G41" i="3"/>
  <c r="F41" i="3"/>
  <c r="I41" i="3"/>
  <c r="C42" i="3"/>
  <c r="E42" i="3"/>
  <c r="G42" i="3"/>
  <c r="I42" i="3"/>
  <c r="C43" i="3"/>
  <c r="E43" i="3"/>
  <c r="G43" i="3"/>
  <c r="F43" i="3"/>
  <c r="I43" i="3"/>
  <c r="C44" i="3"/>
  <c r="E44" i="3"/>
  <c r="G44" i="3"/>
  <c r="I44" i="3"/>
  <c r="C45" i="3"/>
  <c r="E45" i="3"/>
  <c r="G45" i="3"/>
  <c r="F45" i="3"/>
  <c r="I45" i="3"/>
  <c r="C46" i="3"/>
  <c r="E46" i="3"/>
  <c r="G46" i="3"/>
  <c r="F46" i="3"/>
  <c r="I46" i="3"/>
  <c r="C3" i="3"/>
  <c r="E3" i="3"/>
  <c r="G3" i="3"/>
  <c r="F3" i="3"/>
  <c r="I3" i="3"/>
  <c r="F18" i="3"/>
  <c r="C4" i="4"/>
  <c r="D4" i="4" s="1"/>
  <c r="C5" i="4"/>
  <c r="D5" i="4" s="1"/>
  <c r="C6" i="4"/>
  <c r="D6" i="4" s="1"/>
  <c r="C7" i="4"/>
  <c r="D7" i="4" s="1"/>
  <c r="C8" i="4"/>
  <c r="D8" i="4" s="1"/>
  <c r="C9" i="4"/>
  <c r="D9" i="4" s="1"/>
  <c r="C10" i="4"/>
  <c r="D10" i="4" s="1"/>
  <c r="C11" i="4"/>
  <c r="D11" i="4" s="1"/>
  <c r="C12" i="4"/>
  <c r="D12" i="4" s="1"/>
  <c r="C13" i="4"/>
  <c r="D13" i="4" s="1"/>
  <c r="C14" i="4"/>
  <c r="D14" i="4" s="1"/>
  <c r="C15" i="4"/>
  <c r="D15" i="4" s="1"/>
  <c r="C16" i="4"/>
  <c r="D16" i="4" s="1"/>
  <c r="C17" i="4"/>
  <c r="D17" i="4" s="1"/>
  <c r="C18" i="4"/>
  <c r="D18" i="4" s="1"/>
  <c r="C19" i="4"/>
  <c r="D19" i="4" s="1"/>
  <c r="C20" i="4"/>
  <c r="D20" i="4" s="1"/>
  <c r="C21" i="4"/>
  <c r="D21" i="4" s="1"/>
  <c r="C22" i="4"/>
  <c r="D22" i="4" s="1"/>
  <c r="C23" i="4"/>
  <c r="D23" i="4" s="1"/>
  <c r="C24" i="4"/>
  <c r="D24" i="4" s="1"/>
  <c r="C25" i="4"/>
  <c r="D25" i="4" s="1"/>
  <c r="C26" i="4"/>
  <c r="D26" i="4" s="1"/>
  <c r="C27" i="4"/>
  <c r="D27" i="4" s="1"/>
  <c r="C28" i="4"/>
  <c r="D28" i="4" s="1"/>
  <c r="C29" i="4"/>
  <c r="D29" i="4" s="1"/>
  <c r="C30" i="4"/>
  <c r="D30" i="4" s="1"/>
  <c r="C31" i="4"/>
  <c r="D31" i="4" s="1"/>
  <c r="C32" i="4"/>
  <c r="D32" i="4" s="1"/>
  <c r="E15" i="3"/>
  <c r="C15" i="3"/>
  <c r="F8" i="3"/>
  <c r="F42" i="3"/>
  <c r="F33" i="3"/>
  <c r="F31" i="3"/>
  <c r="H19" i="3"/>
  <c r="F7" i="3"/>
  <c r="F25" i="3"/>
  <c r="G15" i="3"/>
  <c r="F44" i="3"/>
  <c r="F34" i="3"/>
  <c r="F22" i="3"/>
  <c r="F20" i="3"/>
  <c r="H6" i="3"/>
  <c r="H8" i="3"/>
  <c r="H20" i="3"/>
  <c r="H23" i="3"/>
  <c r="H42" i="3"/>
  <c r="H34" i="3"/>
  <c r="H33" i="3"/>
  <c r="H27" i="3"/>
  <c r="H41" i="3"/>
  <c r="H7" i="3"/>
  <c r="H36" i="3"/>
  <c r="H24" i="3"/>
  <c r="H16" i="3"/>
  <c r="H46" i="3"/>
  <c r="H29" i="3"/>
  <c r="H45" i="3"/>
  <c r="H40" i="3"/>
  <c r="H44" i="3"/>
  <c r="H4" i="3"/>
  <c r="H37" i="3"/>
  <c r="H26" i="3"/>
  <c r="H17" i="3"/>
  <c r="H31" i="3"/>
  <c r="H43" i="3"/>
  <c r="H13" i="3"/>
  <c r="H32" i="3"/>
  <c r="H39" i="3"/>
  <c r="H5" i="3"/>
  <c r="H22" i="3"/>
  <c r="H21" i="3"/>
  <c r="H11" i="3"/>
  <c r="H12" i="3"/>
  <c r="H28" i="3"/>
  <c r="H9" i="3"/>
  <c r="H25" i="3"/>
  <c r="H35" i="3"/>
  <c r="H30" i="3"/>
  <c r="H38" i="3"/>
  <c r="H10" i="3"/>
  <c r="H14" i="3"/>
  <c r="H18" i="3"/>
  <c r="H3" i="3"/>
  <c r="H15" i="3"/>
  <c r="I15" i="3"/>
  <c r="F18" i="6" l="1"/>
  <c r="G18" i="6" s="1"/>
  <c r="F10" i="6"/>
  <c r="G10" i="6" s="1"/>
  <c r="F14" i="6"/>
  <c r="G14" i="6" s="1"/>
  <c r="F6" i="6"/>
  <c r="G6" i="6" s="1"/>
  <c r="F17" i="6"/>
  <c r="G17" i="6" s="1"/>
  <c r="F13" i="6"/>
  <c r="G13" i="6" s="1"/>
  <c r="F9" i="6"/>
  <c r="G9" i="6" s="1"/>
  <c r="F19" i="6"/>
  <c r="G19" i="6" s="1"/>
  <c r="F15" i="6"/>
  <c r="G15" i="6" s="1"/>
  <c r="F11" i="6"/>
  <c r="G11" i="6" s="1"/>
  <c r="F7" i="6"/>
  <c r="G7" i="6" s="1"/>
  <c r="F5" i="6"/>
  <c r="G5" i="6" s="1"/>
  <c r="H5" i="7" s="1"/>
  <c r="I5" i="7" s="1"/>
  <c r="F16" i="6"/>
  <c r="G16" i="6" s="1"/>
  <c r="F12" i="6"/>
  <c r="G12" i="6" s="1"/>
  <c r="F8" i="6"/>
  <c r="G8" i="6" s="1"/>
</calcChain>
</file>

<file path=xl/sharedStrings.xml><?xml version="1.0" encoding="utf-8"?>
<sst xmlns="http://schemas.openxmlformats.org/spreadsheetml/2006/main" count="423" uniqueCount="151">
  <si>
    <t>Lessons from a commission analyst</t>
  </si>
  <si>
    <t>1. Determine where your data is really coming from.</t>
  </si>
  <si>
    <t>e.g. if you are looking up revenue generated by someone based in OH, maybe it's possible he had sales in MI?</t>
  </si>
  <si>
    <t>2. Think of logical relations between your outputs.</t>
  </si>
  <si>
    <t>e.g. the customer satisfaction commission is based on your total revenue. So a customer satisfaction $ = a revenue $</t>
  </si>
  <si>
    <t>3. Use MAX( ) to adjust for impossible negative commissions.</t>
  </si>
  <si>
    <t>e.g. maybe the incentive pays $5 for every unit sold over 50 units. Do you get -$50 if you sell 40 units?</t>
  </si>
  <si>
    <t>4. How to handle negative commissions</t>
  </si>
  <si>
    <t>Q1 2016</t>
  </si>
  <si>
    <t>Employee ID</t>
  </si>
  <si>
    <t>Name</t>
  </si>
  <si>
    <t>FTE</t>
  </si>
  <si>
    <t># of required calls</t>
  </si>
  <si>
    <t># of taken calls</t>
  </si>
  <si>
    <t>Difference</t>
  </si>
  <si>
    <t>Commission</t>
  </si>
  <si>
    <t xml:space="preserve"> But you can't process a negative payroll.</t>
  </si>
  <si>
    <t>Employee Name</t>
  </si>
  <si>
    <t>SKU</t>
  </si>
  <si>
    <t>units sold</t>
  </si>
  <si>
    <t>dollars sold</t>
  </si>
  <si>
    <t>Location of sale</t>
  </si>
  <si>
    <t>Winston Melnick  </t>
  </si>
  <si>
    <t>OH</t>
  </si>
  <si>
    <t>If you are calculating commissions for all OH employees -- did they make a sale in Michigan?</t>
  </si>
  <si>
    <t>Annemarie Tennison  </t>
  </si>
  <si>
    <t>So is your data's building block really the location of sale, or is it the employee?</t>
  </si>
  <si>
    <t>Sharolyn Pridgen  </t>
  </si>
  <si>
    <t>Evita Torgrimson  </t>
  </si>
  <si>
    <t>Cristin Ward  </t>
  </si>
  <si>
    <t>Values</t>
  </si>
  <si>
    <t xml:space="preserve">Units Sold </t>
  </si>
  <si>
    <t>$ Sold</t>
  </si>
  <si>
    <t>MI</t>
  </si>
  <si>
    <t>Grand Total</t>
  </si>
  <si>
    <t>Alfonzo Rider  </t>
  </si>
  <si>
    <t>Soila Crooks  </t>
  </si>
  <si>
    <t>Slyvia Castanon  </t>
  </si>
  <si>
    <t>Tamara Hallberg  </t>
  </si>
  <si>
    <t>Tiera Corral  </t>
  </si>
  <si>
    <t>Sales Commission</t>
  </si>
  <si>
    <t>10% of commission</t>
  </si>
  <si>
    <t>Customer Satisfaction Score</t>
  </si>
  <si>
    <t>Weight</t>
  </si>
  <si>
    <t>Regular Commission</t>
  </si>
  <si>
    <t>Satisfaction Commission</t>
  </si>
  <si>
    <t>Total Commission</t>
  </si>
  <si>
    <t>Check Regular Commission</t>
  </si>
  <si>
    <t>Satisfaction Score</t>
  </si>
  <si>
    <t>% earned</t>
  </si>
  <si>
    <t>Joseph</t>
  </si>
  <si>
    <t>A</t>
  </si>
  <si>
    <t>John</t>
  </si>
  <si>
    <t>C</t>
  </si>
  <si>
    <t>B</t>
  </si>
  <si>
    <t>Noel</t>
  </si>
  <si>
    <t>D</t>
  </si>
  <si>
    <t>Charles</t>
  </si>
  <si>
    <t>Harry</t>
  </si>
  <si>
    <t>F</t>
  </si>
  <si>
    <t>Barbara</t>
  </si>
  <si>
    <t>Megan</t>
  </si>
  <si>
    <t>Minnie</t>
  </si>
  <si>
    <t>If there's a satisfaction commission, there MUST be a remaining commission</t>
  </si>
  <si>
    <t>James</t>
  </si>
  <si>
    <t>Tamara</t>
  </si>
  <si>
    <t>Robert</t>
  </si>
  <si>
    <t>Pauline</t>
  </si>
  <si>
    <t>Kelly</t>
  </si>
  <si>
    <t>Diana</t>
  </si>
  <si>
    <t>Ester</t>
  </si>
  <si>
    <t>Kellie</t>
  </si>
  <si>
    <t>Jose</t>
  </si>
  <si>
    <t>William</t>
  </si>
  <si>
    <t>Karen</t>
  </si>
  <si>
    <t>Ernest</t>
  </si>
  <si>
    <t>George</t>
  </si>
  <si>
    <t>Danny</t>
  </si>
  <si>
    <t>Patrice</t>
  </si>
  <si>
    <t>Rodrick</t>
  </si>
  <si>
    <t>Lois</t>
  </si>
  <si>
    <t>Lucille</t>
  </si>
  <si>
    <t>Danielle</t>
  </si>
  <si>
    <t>Jody</t>
  </si>
  <si>
    <t>Lisa</t>
  </si>
  <si>
    <t>Cameron</t>
  </si>
  <si>
    <t>Brett</t>
  </si>
  <si>
    <t>Bruce</t>
  </si>
  <si>
    <t>Rita</t>
  </si>
  <si>
    <t>Julia</t>
  </si>
  <si>
    <t>Ricardo</t>
  </si>
  <si>
    <t>Jean-Felipe</t>
  </si>
  <si>
    <t>Andy</t>
  </si>
  <si>
    <t>Myron</t>
  </si>
  <si>
    <t>Abram</t>
  </si>
  <si>
    <t>Dean</t>
  </si>
  <si>
    <t>Iriz</t>
  </si>
  <si>
    <t>Claude</t>
  </si>
  <si>
    <t># of hours</t>
  </si>
  <si>
    <t>Eligible hours</t>
  </si>
  <si>
    <t>Incentive</t>
  </si>
  <si>
    <t>Jesus Jessop  </t>
  </si>
  <si>
    <t>Plumbers will receive $15 for every hour spent taking calls between 10p-5a above eight hours a month.</t>
  </si>
  <si>
    <t>Monte Mcclenton  </t>
  </si>
  <si>
    <t>Using MAX eliminates negative incentives</t>
  </si>
  <si>
    <t>Arlie Artz  </t>
  </si>
  <si>
    <t>Burton Broach  </t>
  </si>
  <si>
    <t>Ernie Enger  </t>
  </si>
  <si>
    <t>Hector Heidler  </t>
  </si>
  <si>
    <t>Hyman Hilliker  </t>
  </si>
  <si>
    <t>Shannon Sereno  </t>
  </si>
  <si>
    <t>Demarcus Dull  </t>
  </si>
  <si>
    <t>Lonnie Lujan  </t>
  </si>
  <si>
    <t>Cornelius Choiniere  </t>
  </si>
  <si>
    <t>Johnson Jenning  </t>
  </si>
  <si>
    <t>Terry Tammaro  </t>
  </si>
  <si>
    <t>Clay Christine  </t>
  </si>
  <si>
    <t>Terrence Thedford  </t>
  </si>
  <si>
    <t>Lamar Loring  </t>
  </si>
  <si>
    <t>Nathaniel Napoli  </t>
  </si>
  <si>
    <t>Fabian Filmore  </t>
  </si>
  <si>
    <t>Simon Settles  </t>
  </si>
  <si>
    <t>Francesco Francia  </t>
  </si>
  <si>
    <t>Derrick Domina  </t>
  </si>
  <si>
    <t>Ned Neira  </t>
  </si>
  <si>
    <t>Keith Kuntz  </t>
  </si>
  <si>
    <t>Lauren Lambeth  </t>
  </si>
  <si>
    <t>Clayton Clermont  </t>
  </si>
  <si>
    <t>Florentino Faires  </t>
  </si>
  <si>
    <t>Anton Alvarado  </t>
  </si>
  <si>
    <t>Carmine Cambra  </t>
  </si>
  <si>
    <t>Ian Isaacson  </t>
  </si>
  <si>
    <t>Kip Knisley  </t>
  </si>
  <si>
    <t>Hyun Say  </t>
  </si>
  <si>
    <t>Tisa Thornburg  </t>
  </si>
  <si>
    <t>Sherrell Finnell  </t>
  </si>
  <si>
    <t>Renae Malloy  </t>
  </si>
  <si>
    <t>Anabel Quinones  </t>
  </si>
  <si>
    <t>Bill Epting  </t>
  </si>
  <si>
    <t>Dawn Noel  </t>
  </si>
  <si>
    <t>Donette Eaton  </t>
  </si>
  <si>
    <t>Wei Cartier  </t>
  </si>
  <si>
    <t>Tova Gayton  </t>
  </si>
  <si>
    <t>Clifton Losada  </t>
  </si>
  <si>
    <t>Filomena Lemon  </t>
  </si>
  <si>
    <t>Brigida Letellier  </t>
  </si>
  <si>
    <t>Harrison Capobianco  </t>
  </si>
  <si>
    <t>Emmy Mullenax  </t>
  </si>
  <si>
    <t>Q2 2016</t>
  </si>
  <si>
    <t>Deductions from Prior</t>
  </si>
  <si>
    <t>Q2 Commisssion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</si>
</sst>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164" formatCode="&quot;$&quot;#,##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9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3" fontId="1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0" fontId="0" fillId="0" borderId="0" xfId="0" pivotButton="1"/>
    <xf numFmtId="0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9" fontId="0" fillId="0" borderId="0" xfId="1" applyFont="1" applyAlignment="1">
      <alignment horizontal="left"/>
    </xf>
    <xf numFmtId="9" fontId="1" fillId="0" borderId="0" xfId="1" applyFont="1" applyAlignment="1">
      <alignment horizontal="left" wrapText="1"/>
    </xf>
    <xf numFmtId="3" fontId="0" fillId="0" borderId="0" xfId="0" applyNumberFormat="1" applyAlignment="1">
      <alignment horizontal="left"/>
    </xf>
    <xf numFmtId="3" fontId="1" fillId="0" borderId="0" xfId="0" applyNumberFormat="1" applyFont="1" applyAlignment="1">
      <alignment horizontal="left" wrapText="1"/>
    </xf>
    <xf numFmtId="0" fontId="0" fillId="0" borderId="0" xfId="0" applyFont="1"/>
    <xf numFmtId="164" fontId="1" fillId="0" borderId="0" xfId="0" applyNumberFormat="1" applyFont="1"/>
    <xf numFmtId="0" fontId="0" fillId="0" borderId="0" xfId="0" quotePrefix="1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6" fontId="0" fillId="0" borderId="0" xfId="0" applyNumberFormat="1" applyAlignment="1">
      <alignment wrapText="1"/>
    </xf>
    <xf numFmtId="0" fontId="1" fillId="0" borderId="0" xfId="0" applyFont="1" applyAlignment="1">
      <alignment horizontal="right" wrapText="1"/>
    </xf>
  </cellXfs>
  <cellStyles count="2">
    <cellStyle name="Normal" xfId="0" builtinId="0"/>
    <cellStyle name="Percent" xfId="1" builtinId="5"/>
  </cellStyles>
  <dxfs count="3">
    <dxf>
      <font>
        <color rgb="FF9C0006"/>
      </font>
      <fill>
        <patternFill>
          <bgColor rgb="FFFFC7CE"/>
        </patternFill>
      </fill>
    </dxf>
    <dxf>
      <numFmt numFmtId="164" formatCode="&quot;$&quot;#,##0"/>
    </dxf>
    <dxf>
      <alignment horizontal="right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XM204" refreshedDate="42504.327385648146" createdVersion="5" refreshedVersion="5" minRefreshableVersion="3" recordCount="98">
  <cacheSource type="worksheet">
    <worksheetSource ref="A1:F99" sheet="Example1"/>
  </cacheSource>
  <cacheFields count="6">
    <cacheField name="Employee ID" numFmtId="0">
      <sharedItems containsSemiMixedTypes="0" containsString="0" containsNumber="1" containsInteger="1" minValue="1" maxValue="10"/>
    </cacheField>
    <cacheField name="Employee Name" numFmtId="0">
      <sharedItems count="10">
        <s v="Winston Melnick  "/>
        <s v="Annemarie Tennison  "/>
        <s v="Sharolyn Pridgen  "/>
        <s v="Evita Torgrimson  "/>
        <s v="Cristin Ward  "/>
        <s v="Alfonzo Rider  "/>
        <s v="Soila Crooks  "/>
        <s v="Slyvia Castanon  "/>
        <s v="Tamara Hallberg  "/>
        <s v="Tiera Corral  "/>
      </sharedItems>
    </cacheField>
    <cacheField name="SKU" numFmtId="0">
      <sharedItems containsSemiMixedTypes="0" containsString="0" containsNumber="1" containsInteger="1" minValue="600947" maxValue="697374"/>
    </cacheField>
    <cacheField name="units sold" numFmtId="0">
      <sharedItems containsSemiMixedTypes="0" containsString="0" containsNumber="1" containsInteger="1" minValue="5" maxValue="10"/>
    </cacheField>
    <cacheField name="dollars sold" numFmtId="3">
      <sharedItems containsSemiMixedTypes="0" containsString="0" containsNumber="1" containsInteger="1" minValue="502" maxValue="1000"/>
    </cacheField>
    <cacheField name="Location of sale" numFmtId="0">
      <sharedItems count="2">
        <s v="OH"/>
        <s v="M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8">
  <r>
    <n v="5"/>
    <x v="0"/>
    <n v="665454"/>
    <n v="9"/>
    <n v="654"/>
    <x v="0"/>
  </r>
  <r>
    <n v="4"/>
    <x v="1"/>
    <n v="665068"/>
    <n v="7"/>
    <n v="634"/>
    <x v="0"/>
  </r>
  <r>
    <n v="3"/>
    <x v="2"/>
    <n v="691450"/>
    <n v="6"/>
    <n v="662"/>
    <x v="0"/>
  </r>
  <r>
    <n v="1"/>
    <x v="3"/>
    <n v="625709"/>
    <n v="10"/>
    <n v="792"/>
    <x v="0"/>
  </r>
  <r>
    <n v="5"/>
    <x v="0"/>
    <n v="638360"/>
    <n v="6"/>
    <n v="820"/>
    <x v="0"/>
  </r>
  <r>
    <n v="2"/>
    <x v="4"/>
    <n v="606958"/>
    <n v="6"/>
    <n v="589"/>
    <x v="0"/>
  </r>
  <r>
    <n v="4"/>
    <x v="1"/>
    <n v="697374"/>
    <n v="5"/>
    <n v="984"/>
    <x v="0"/>
  </r>
  <r>
    <n v="3"/>
    <x v="2"/>
    <n v="639188"/>
    <n v="8"/>
    <n v="720"/>
    <x v="0"/>
  </r>
  <r>
    <n v="2"/>
    <x v="4"/>
    <n v="623689"/>
    <n v="10"/>
    <n v="546"/>
    <x v="0"/>
  </r>
  <r>
    <n v="3"/>
    <x v="2"/>
    <n v="623145"/>
    <n v="9"/>
    <n v="913"/>
    <x v="0"/>
  </r>
  <r>
    <n v="4"/>
    <x v="1"/>
    <n v="622054"/>
    <n v="5"/>
    <n v="740"/>
    <x v="0"/>
  </r>
  <r>
    <n v="5"/>
    <x v="0"/>
    <n v="657160"/>
    <n v="6"/>
    <n v="733"/>
    <x v="0"/>
  </r>
  <r>
    <n v="5"/>
    <x v="0"/>
    <n v="625922"/>
    <n v="7"/>
    <n v="1000"/>
    <x v="1"/>
  </r>
  <r>
    <n v="1"/>
    <x v="3"/>
    <n v="692667"/>
    <n v="7"/>
    <n v="857"/>
    <x v="0"/>
  </r>
  <r>
    <n v="3"/>
    <x v="2"/>
    <n v="656423"/>
    <n v="7"/>
    <n v="650"/>
    <x v="0"/>
  </r>
  <r>
    <n v="1"/>
    <x v="3"/>
    <n v="683101"/>
    <n v="6"/>
    <n v="735"/>
    <x v="0"/>
  </r>
  <r>
    <n v="4"/>
    <x v="1"/>
    <n v="629127"/>
    <n v="6"/>
    <n v="656"/>
    <x v="0"/>
  </r>
  <r>
    <n v="5"/>
    <x v="0"/>
    <n v="645889"/>
    <n v="6"/>
    <n v="694"/>
    <x v="0"/>
  </r>
  <r>
    <n v="4"/>
    <x v="1"/>
    <n v="644878"/>
    <n v="10"/>
    <n v="776"/>
    <x v="0"/>
  </r>
  <r>
    <n v="3"/>
    <x v="2"/>
    <n v="693370"/>
    <n v="9"/>
    <n v="650"/>
    <x v="0"/>
  </r>
  <r>
    <n v="3"/>
    <x v="2"/>
    <n v="658134"/>
    <n v="7"/>
    <n v="755"/>
    <x v="0"/>
  </r>
  <r>
    <n v="2"/>
    <x v="4"/>
    <n v="651487"/>
    <n v="5"/>
    <n v="548"/>
    <x v="0"/>
  </r>
  <r>
    <n v="1"/>
    <x v="3"/>
    <n v="680571"/>
    <n v="10"/>
    <n v="502"/>
    <x v="0"/>
  </r>
  <r>
    <n v="4"/>
    <x v="1"/>
    <n v="693454"/>
    <n v="9"/>
    <n v="899"/>
    <x v="0"/>
  </r>
  <r>
    <n v="2"/>
    <x v="4"/>
    <n v="618182"/>
    <n v="7"/>
    <n v="990"/>
    <x v="1"/>
  </r>
  <r>
    <n v="1"/>
    <x v="3"/>
    <n v="649130"/>
    <n v="7"/>
    <n v="594"/>
    <x v="0"/>
  </r>
  <r>
    <n v="1"/>
    <x v="3"/>
    <n v="639563"/>
    <n v="6"/>
    <n v="843"/>
    <x v="0"/>
  </r>
  <r>
    <n v="1"/>
    <x v="3"/>
    <n v="603993"/>
    <n v="6"/>
    <n v="751"/>
    <x v="0"/>
  </r>
  <r>
    <n v="2"/>
    <x v="4"/>
    <n v="612993"/>
    <n v="9"/>
    <n v="777"/>
    <x v="0"/>
  </r>
  <r>
    <n v="1"/>
    <x v="3"/>
    <n v="662839"/>
    <n v="10"/>
    <n v="747"/>
    <x v="0"/>
  </r>
  <r>
    <n v="2"/>
    <x v="4"/>
    <n v="607198"/>
    <n v="5"/>
    <n v="571"/>
    <x v="0"/>
  </r>
  <r>
    <n v="4"/>
    <x v="1"/>
    <n v="665769"/>
    <n v="8"/>
    <n v="975"/>
    <x v="0"/>
  </r>
  <r>
    <n v="2"/>
    <x v="4"/>
    <n v="616709"/>
    <n v="9"/>
    <n v="804"/>
    <x v="0"/>
  </r>
  <r>
    <n v="2"/>
    <x v="4"/>
    <n v="601428"/>
    <n v="8"/>
    <n v="603"/>
    <x v="0"/>
  </r>
  <r>
    <n v="2"/>
    <x v="4"/>
    <n v="683525"/>
    <n v="7"/>
    <n v="992"/>
    <x v="0"/>
  </r>
  <r>
    <n v="3"/>
    <x v="2"/>
    <n v="668057"/>
    <n v="9"/>
    <n v="709"/>
    <x v="0"/>
  </r>
  <r>
    <n v="2"/>
    <x v="4"/>
    <n v="645798"/>
    <n v="9"/>
    <n v="791"/>
    <x v="0"/>
  </r>
  <r>
    <n v="3"/>
    <x v="2"/>
    <n v="661331"/>
    <n v="10"/>
    <n v="831"/>
    <x v="0"/>
  </r>
  <r>
    <n v="2"/>
    <x v="4"/>
    <n v="646542"/>
    <n v="9"/>
    <n v="588"/>
    <x v="0"/>
  </r>
  <r>
    <n v="5"/>
    <x v="0"/>
    <n v="617544"/>
    <n v="8"/>
    <n v="892"/>
    <x v="0"/>
  </r>
  <r>
    <n v="5"/>
    <x v="0"/>
    <n v="643637"/>
    <n v="8"/>
    <n v="937"/>
    <x v="0"/>
  </r>
  <r>
    <n v="2"/>
    <x v="4"/>
    <n v="694660"/>
    <n v="7"/>
    <n v="653"/>
    <x v="0"/>
  </r>
  <r>
    <n v="3"/>
    <x v="2"/>
    <n v="667781"/>
    <n v="9"/>
    <n v="910"/>
    <x v="0"/>
  </r>
  <r>
    <n v="2"/>
    <x v="4"/>
    <n v="611213"/>
    <n v="7"/>
    <n v="553"/>
    <x v="0"/>
  </r>
  <r>
    <n v="4"/>
    <x v="1"/>
    <n v="661693"/>
    <n v="9"/>
    <n v="573"/>
    <x v="0"/>
  </r>
  <r>
    <n v="4"/>
    <x v="1"/>
    <n v="639905"/>
    <n v="9"/>
    <n v="517"/>
    <x v="0"/>
  </r>
  <r>
    <n v="2"/>
    <x v="4"/>
    <n v="656998"/>
    <n v="5"/>
    <n v="633"/>
    <x v="0"/>
  </r>
  <r>
    <n v="3"/>
    <x v="2"/>
    <n v="671010"/>
    <n v="7"/>
    <n v="673"/>
    <x v="0"/>
  </r>
  <r>
    <n v="6"/>
    <x v="5"/>
    <n v="681767"/>
    <n v="8"/>
    <n v="532"/>
    <x v="1"/>
  </r>
  <r>
    <n v="9"/>
    <x v="6"/>
    <n v="604647"/>
    <n v="6"/>
    <n v="961"/>
    <x v="1"/>
  </r>
  <r>
    <n v="10"/>
    <x v="7"/>
    <n v="676272"/>
    <n v="7"/>
    <n v="871"/>
    <x v="1"/>
  </r>
  <r>
    <n v="9"/>
    <x v="6"/>
    <n v="664784"/>
    <n v="5"/>
    <n v="647"/>
    <x v="1"/>
  </r>
  <r>
    <n v="9"/>
    <x v="6"/>
    <n v="667624"/>
    <n v="6"/>
    <n v="589"/>
    <x v="1"/>
  </r>
  <r>
    <n v="9"/>
    <x v="6"/>
    <n v="668169"/>
    <n v="6"/>
    <n v="609"/>
    <x v="1"/>
  </r>
  <r>
    <n v="10"/>
    <x v="7"/>
    <n v="604870"/>
    <n v="7"/>
    <n v="596"/>
    <x v="1"/>
  </r>
  <r>
    <n v="9"/>
    <x v="6"/>
    <n v="636956"/>
    <n v="8"/>
    <n v="608"/>
    <x v="1"/>
  </r>
  <r>
    <n v="10"/>
    <x v="7"/>
    <n v="685456"/>
    <n v="6"/>
    <n v="934"/>
    <x v="1"/>
  </r>
  <r>
    <n v="7"/>
    <x v="8"/>
    <n v="621274"/>
    <n v="10"/>
    <n v="785"/>
    <x v="1"/>
  </r>
  <r>
    <n v="7"/>
    <x v="8"/>
    <n v="603173"/>
    <n v="7"/>
    <n v="792"/>
    <x v="1"/>
  </r>
  <r>
    <n v="10"/>
    <x v="7"/>
    <n v="635855"/>
    <n v="9"/>
    <n v="938"/>
    <x v="1"/>
  </r>
  <r>
    <n v="9"/>
    <x v="6"/>
    <n v="676435"/>
    <n v="7"/>
    <n v="680"/>
    <x v="1"/>
  </r>
  <r>
    <n v="8"/>
    <x v="9"/>
    <n v="687972"/>
    <n v="6"/>
    <n v="648"/>
    <x v="1"/>
  </r>
  <r>
    <n v="9"/>
    <x v="6"/>
    <n v="625336"/>
    <n v="7"/>
    <n v="694"/>
    <x v="1"/>
  </r>
  <r>
    <n v="9"/>
    <x v="6"/>
    <n v="612567"/>
    <n v="6"/>
    <n v="545"/>
    <x v="1"/>
  </r>
  <r>
    <n v="7"/>
    <x v="8"/>
    <n v="692718"/>
    <n v="5"/>
    <n v="849"/>
    <x v="1"/>
  </r>
  <r>
    <n v="7"/>
    <x v="8"/>
    <n v="600947"/>
    <n v="7"/>
    <n v="652"/>
    <x v="1"/>
  </r>
  <r>
    <n v="8"/>
    <x v="9"/>
    <n v="638779"/>
    <n v="9"/>
    <n v="645"/>
    <x v="1"/>
  </r>
  <r>
    <n v="10"/>
    <x v="7"/>
    <n v="626708"/>
    <n v="5"/>
    <n v="569"/>
    <x v="1"/>
  </r>
  <r>
    <n v="9"/>
    <x v="6"/>
    <n v="609190"/>
    <n v="6"/>
    <n v="841"/>
    <x v="1"/>
  </r>
  <r>
    <n v="8"/>
    <x v="9"/>
    <n v="650774"/>
    <n v="8"/>
    <n v="890"/>
    <x v="1"/>
  </r>
  <r>
    <n v="7"/>
    <x v="8"/>
    <n v="604378"/>
    <n v="6"/>
    <n v="641"/>
    <x v="1"/>
  </r>
  <r>
    <n v="7"/>
    <x v="8"/>
    <n v="645130"/>
    <n v="9"/>
    <n v="832"/>
    <x v="1"/>
  </r>
  <r>
    <n v="10"/>
    <x v="7"/>
    <n v="675926"/>
    <n v="8"/>
    <n v="864"/>
    <x v="1"/>
  </r>
  <r>
    <n v="10"/>
    <x v="7"/>
    <n v="645517"/>
    <n v="6"/>
    <n v="541"/>
    <x v="1"/>
  </r>
  <r>
    <n v="6"/>
    <x v="5"/>
    <n v="659704"/>
    <n v="10"/>
    <n v="785"/>
    <x v="1"/>
  </r>
  <r>
    <n v="6"/>
    <x v="5"/>
    <n v="666595"/>
    <n v="9"/>
    <n v="607"/>
    <x v="1"/>
  </r>
  <r>
    <n v="10"/>
    <x v="7"/>
    <n v="623760"/>
    <n v="5"/>
    <n v="638"/>
    <x v="1"/>
  </r>
  <r>
    <n v="10"/>
    <x v="7"/>
    <n v="677062"/>
    <n v="6"/>
    <n v="581"/>
    <x v="1"/>
  </r>
  <r>
    <n v="10"/>
    <x v="7"/>
    <n v="647987"/>
    <n v="6"/>
    <n v="804"/>
    <x v="1"/>
  </r>
  <r>
    <n v="10"/>
    <x v="7"/>
    <n v="619433"/>
    <n v="5"/>
    <n v="521"/>
    <x v="1"/>
  </r>
  <r>
    <n v="7"/>
    <x v="8"/>
    <n v="696815"/>
    <n v="6"/>
    <n v="704"/>
    <x v="1"/>
  </r>
  <r>
    <n v="7"/>
    <x v="8"/>
    <n v="607936"/>
    <n v="6"/>
    <n v="632"/>
    <x v="1"/>
  </r>
  <r>
    <n v="6"/>
    <x v="5"/>
    <n v="669379"/>
    <n v="5"/>
    <n v="570"/>
    <x v="1"/>
  </r>
  <r>
    <n v="10"/>
    <x v="7"/>
    <n v="685322"/>
    <n v="9"/>
    <n v="990"/>
    <x v="1"/>
  </r>
  <r>
    <n v="8"/>
    <x v="9"/>
    <n v="647348"/>
    <n v="7"/>
    <n v="550"/>
    <x v="1"/>
  </r>
  <r>
    <n v="9"/>
    <x v="6"/>
    <n v="688891"/>
    <n v="10"/>
    <n v="663"/>
    <x v="1"/>
  </r>
  <r>
    <n v="7"/>
    <x v="8"/>
    <n v="601942"/>
    <n v="5"/>
    <n v="943"/>
    <x v="1"/>
  </r>
  <r>
    <n v="9"/>
    <x v="6"/>
    <n v="631218"/>
    <n v="6"/>
    <n v="741"/>
    <x v="1"/>
  </r>
  <r>
    <n v="7"/>
    <x v="8"/>
    <n v="636709"/>
    <n v="10"/>
    <n v="768"/>
    <x v="1"/>
  </r>
  <r>
    <n v="6"/>
    <x v="5"/>
    <n v="689706"/>
    <n v="6"/>
    <n v="537"/>
    <x v="1"/>
  </r>
  <r>
    <n v="7"/>
    <x v="8"/>
    <n v="630815"/>
    <n v="7"/>
    <n v="666"/>
    <x v="1"/>
  </r>
  <r>
    <n v="7"/>
    <x v="8"/>
    <n v="680495"/>
    <n v="6"/>
    <n v="699"/>
    <x v="1"/>
  </r>
  <r>
    <n v="8"/>
    <x v="9"/>
    <n v="607724"/>
    <n v="8"/>
    <n v="641"/>
    <x v="1"/>
  </r>
  <r>
    <n v="10"/>
    <x v="7"/>
    <n v="635268"/>
    <n v="10"/>
    <n v="795"/>
    <x v="1"/>
  </r>
  <r>
    <n v="10"/>
    <x v="7"/>
    <n v="683257"/>
    <n v="5"/>
    <n v="650"/>
    <x v="1"/>
  </r>
  <r>
    <n v="7"/>
    <x v="8"/>
    <n v="601427"/>
    <n v="5"/>
    <n v="596"/>
    <x v="1"/>
  </r>
  <r>
    <n v="6"/>
    <x v="5"/>
    <n v="637679"/>
    <n v="10"/>
    <n v="830"/>
    <x v="1"/>
  </r>
  <r>
    <n v="7"/>
    <x v="8"/>
    <n v="630610"/>
    <n v="9"/>
    <n v="54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compactData="0" gridDropZones="1" multipleFieldFilters="0">
  <location ref="H8:J15" firstHeaderRow="1" firstDataRow="2" firstDataCol="1" rowPageCount="1" colPageCount="1"/>
  <pivotFields count="6">
    <pivotField compact="0" outline="0" showAll="0"/>
    <pivotField axis="axisRow" compact="0" outline="0" showAll="0">
      <items count="11">
        <item x="5"/>
        <item x="1"/>
        <item x="4"/>
        <item x="3"/>
        <item x="2"/>
        <item x="7"/>
        <item x="6"/>
        <item x="8"/>
        <item x="9"/>
        <item x="0"/>
        <item t="default"/>
      </items>
    </pivotField>
    <pivotField compact="0" outline="0" showAll="0"/>
    <pivotField dataField="1" compact="0" outline="0" showAll="0"/>
    <pivotField dataField="1" compact="0" numFmtId="3" outline="0" showAll="0"/>
    <pivotField axis="axisPage" compact="0" outline="0" showAll="0">
      <items count="3">
        <item x="1"/>
        <item x="0"/>
        <item t="default"/>
      </items>
    </pivotField>
  </pivotFields>
  <rowFields count="1">
    <field x="1"/>
  </rowFields>
  <rowItems count="6">
    <i>
      <x v="1"/>
    </i>
    <i>
      <x v="2"/>
    </i>
    <i>
      <x v="3"/>
    </i>
    <i>
      <x v="4"/>
    </i>
    <i>
      <x v="9"/>
    </i>
    <i t="grand">
      <x/>
    </i>
  </rowItems>
  <colFields count="1">
    <field x="-2"/>
  </colFields>
  <colItems count="2">
    <i>
      <x/>
    </i>
    <i i="1">
      <x v="1"/>
    </i>
  </colItems>
  <pageFields count="1">
    <pageField fld="5" item="1" hier="-1"/>
  </pageFields>
  <dataFields count="2">
    <dataField name="Units Sold " fld="3" baseField="0" baseItem="0"/>
    <dataField name="$ Sold" fld="4" baseField="1" baseItem="7" numFmtId="164"/>
  </dataFields>
  <formats count="2"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tabSelected="1" workbookViewId="0">
      <pane ySplit="1" topLeftCell="A2" activePane="bottomLeft" state="frozen"/>
      <selection pane="bottomLeft"/>
    </sheetView>
  </sheetViews>
  <sheetFormatPr defaultRowHeight="14.4" x14ac:dyDescent="0.3"/>
  <cols>
    <col min="5" max="5" width="18.88671875" customWidth="1"/>
    <col min="11" max="11" width="28.5546875" customWidth="1"/>
  </cols>
  <sheetData>
    <row r="1" spans="1:2" s="1" customFormat="1" x14ac:dyDescent="0.3">
      <c r="A1" s="1" t="s">
        <v>0</v>
      </c>
    </row>
    <row r="3" spans="1:2" x14ac:dyDescent="0.3">
      <c r="A3" t="s">
        <v>1</v>
      </c>
    </row>
    <row r="5" spans="1:2" x14ac:dyDescent="0.3">
      <c r="B5" t="s">
        <v>2</v>
      </c>
    </row>
    <row r="8" spans="1:2" x14ac:dyDescent="0.3">
      <c r="A8" t="s">
        <v>3</v>
      </c>
    </row>
    <row r="10" spans="1:2" x14ac:dyDescent="0.3">
      <c r="B10" t="s">
        <v>4</v>
      </c>
    </row>
    <row r="12" spans="1:2" x14ac:dyDescent="0.3">
      <c r="A12" t="s">
        <v>5</v>
      </c>
    </row>
    <row r="14" spans="1:2" x14ac:dyDescent="0.3">
      <c r="B14" t="s">
        <v>6</v>
      </c>
    </row>
    <row r="16" spans="1:2" x14ac:dyDescent="0.3">
      <c r="A16" s="19" t="s"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"/>
  <sheetViews>
    <sheetView workbookViewId="0">
      <pane ySplit="1" topLeftCell="A2" activePane="bottomLeft" state="frozen"/>
      <selection pane="bottomLeft" activeCell="J7" sqref="J7"/>
    </sheetView>
  </sheetViews>
  <sheetFormatPr defaultRowHeight="14.4" outlineLevelCol="1" x14ac:dyDescent="0.3"/>
  <cols>
    <col min="1" max="1" width="17.6640625" style="3" hidden="1" customWidth="1" outlineLevel="1"/>
    <col min="2" max="2" width="18.33203125" style="3" hidden="1" customWidth="1" outlineLevel="1"/>
    <col min="3" max="3" width="11.6640625" style="3" hidden="1" customWidth="1" outlineLevel="1"/>
    <col min="4" max="4" width="9.6640625" hidden="1" customWidth="1" outlineLevel="1"/>
    <col min="5" max="5" width="11.33203125" style="6" hidden="1" customWidth="1" outlineLevel="1"/>
    <col min="6" max="6" width="15.6640625" hidden="1" customWidth="1" outlineLevel="1"/>
    <col min="7" max="7" width="8.88671875" collapsed="1"/>
    <col min="8" max="8" width="18.6640625" customWidth="1"/>
    <col min="9" max="9" width="9.88671875" customWidth="1"/>
    <col min="10" max="10" width="7.5546875" customWidth="1"/>
  </cols>
  <sheetData>
    <row r="1" spans="1:10" s="1" customFormat="1" x14ac:dyDescent="0.3">
      <c r="A1" s="4" t="s">
        <v>9</v>
      </c>
      <c r="B1" s="4" t="s">
        <v>17</v>
      </c>
      <c r="C1" s="4" t="s">
        <v>18</v>
      </c>
      <c r="D1" s="1" t="s">
        <v>19</v>
      </c>
      <c r="E1" s="5" t="s">
        <v>20</v>
      </c>
      <c r="F1" s="1" t="s">
        <v>21</v>
      </c>
    </row>
    <row r="2" spans="1:10" x14ac:dyDescent="0.3">
      <c r="A2" s="3">
        <v>5</v>
      </c>
      <c r="B2" s="3" t="s">
        <v>22</v>
      </c>
      <c r="C2" s="3">
        <v>665454</v>
      </c>
      <c r="D2">
        <v>9</v>
      </c>
      <c r="E2" s="6">
        <v>654</v>
      </c>
      <c r="F2" t="s">
        <v>23</v>
      </c>
      <c r="H2" t="s">
        <v>24</v>
      </c>
    </row>
    <row r="3" spans="1:10" x14ac:dyDescent="0.3">
      <c r="A3" s="3">
        <v>4</v>
      </c>
      <c r="B3" s="3" t="s">
        <v>25</v>
      </c>
      <c r="C3" s="3">
        <v>665068</v>
      </c>
      <c r="D3">
        <v>7</v>
      </c>
      <c r="E3" s="6">
        <v>634</v>
      </c>
      <c r="F3" t="s">
        <v>23</v>
      </c>
      <c r="H3" t="s">
        <v>26</v>
      </c>
    </row>
    <row r="4" spans="1:10" x14ac:dyDescent="0.3">
      <c r="A4" s="3">
        <v>3</v>
      </c>
      <c r="B4" s="3" t="s">
        <v>27</v>
      </c>
      <c r="C4" s="3">
        <v>691450</v>
      </c>
      <c r="D4">
        <v>6</v>
      </c>
      <c r="E4" s="6">
        <v>662</v>
      </c>
      <c r="F4" t="s">
        <v>23</v>
      </c>
    </row>
    <row r="5" spans="1:10" x14ac:dyDescent="0.3">
      <c r="A5" s="3">
        <v>1</v>
      </c>
      <c r="B5" s="3" t="s">
        <v>28</v>
      </c>
      <c r="C5" s="3">
        <v>625709</v>
      </c>
      <c r="D5">
        <v>10</v>
      </c>
      <c r="E5" s="6">
        <v>792</v>
      </c>
      <c r="F5" t="s">
        <v>23</v>
      </c>
    </row>
    <row r="6" spans="1:10" x14ac:dyDescent="0.3">
      <c r="A6" s="3">
        <v>5</v>
      </c>
      <c r="B6" s="3" t="s">
        <v>22</v>
      </c>
      <c r="C6" s="3">
        <v>638360</v>
      </c>
      <c r="D6">
        <v>6</v>
      </c>
      <c r="E6" s="6">
        <v>820</v>
      </c>
      <c r="F6" t="s">
        <v>23</v>
      </c>
      <c r="H6" s="7" t="s">
        <v>21</v>
      </c>
      <c r="I6" t="s">
        <v>23</v>
      </c>
    </row>
    <row r="7" spans="1:10" x14ac:dyDescent="0.3">
      <c r="A7" s="3">
        <v>2</v>
      </c>
      <c r="B7" s="3" t="s">
        <v>29</v>
      </c>
      <c r="C7" s="3">
        <v>606958</v>
      </c>
      <c r="D7">
        <v>6</v>
      </c>
      <c r="E7" s="6">
        <v>589</v>
      </c>
      <c r="F7" t="s">
        <v>23</v>
      </c>
    </row>
    <row r="8" spans="1:10" x14ac:dyDescent="0.3">
      <c r="A8" s="3">
        <v>4</v>
      </c>
      <c r="B8" s="3" t="s">
        <v>25</v>
      </c>
      <c r="C8" s="3">
        <v>697374</v>
      </c>
      <c r="D8">
        <v>5</v>
      </c>
      <c r="E8" s="6">
        <v>984</v>
      </c>
      <c r="F8" t="s">
        <v>23</v>
      </c>
      <c r="I8" s="7" t="s">
        <v>30</v>
      </c>
    </row>
    <row r="9" spans="1:10" x14ac:dyDescent="0.3">
      <c r="A9" s="3">
        <v>3</v>
      </c>
      <c r="B9" s="3" t="s">
        <v>27</v>
      </c>
      <c r="C9" s="3">
        <v>639188</v>
      </c>
      <c r="D9">
        <v>8</v>
      </c>
      <c r="E9" s="6">
        <v>720</v>
      </c>
      <c r="F9" t="s">
        <v>23</v>
      </c>
      <c r="H9" s="7" t="s">
        <v>17</v>
      </c>
      <c r="I9" s="9" t="s">
        <v>31</v>
      </c>
      <c r="J9" s="9" t="s">
        <v>32</v>
      </c>
    </row>
    <row r="10" spans="1:10" x14ac:dyDescent="0.3">
      <c r="A10" s="3">
        <v>2</v>
      </c>
      <c r="B10" s="3" t="s">
        <v>29</v>
      </c>
      <c r="C10" s="3">
        <v>623689</v>
      </c>
      <c r="D10">
        <v>10</v>
      </c>
      <c r="E10" s="6">
        <v>546</v>
      </c>
      <c r="F10" t="s">
        <v>23</v>
      </c>
      <c r="H10" t="s">
        <v>25</v>
      </c>
      <c r="I10" s="8">
        <v>68</v>
      </c>
      <c r="J10" s="10">
        <v>6754</v>
      </c>
    </row>
    <row r="11" spans="1:10" x14ac:dyDescent="0.3">
      <c r="A11" s="3">
        <v>3</v>
      </c>
      <c r="B11" s="3" t="s">
        <v>27</v>
      </c>
      <c r="C11" s="3">
        <v>623145</v>
      </c>
      <c r="D11">
        <v>9</v>
      </c>
      <c r="E11" s="6">
        <v>913</v>
      </c>
      <c r="F11" t="s">
        <v>23</v>
      </c>
      <c r="H11" t="s">
        <v>29</v>
      </c>
      <c r="I11" s="8">
        <v>96</v>
      </c>
      <c r="J11" s="10">
        <v>8648</v>
      </c>
    </row>
    <row r="12" spans="1:10" x14ac:dyDescent="0.3">
      <c r="A12" s="3">
        <v>4</v>
      </c>
      <c r="B12" s="3" t="s">
        <v>25</v>
      </c>
      <c r="C12" s="3">
        <v>622054</v>
      </c>
      <c r="D12">
        <v>5</v>
      </c>
      <c r="E12" s="6">
        <v>740</v>
      </c>
      <c r="F12" t="s">
        <v>23</v>
      </c>
      <c r="H12" t="s">
        <v>28</v>
      </c>
      <c r="I12" s="8">
        <v>62</v>
      </c>
      <c r="J12" s="10">
        <v>5821</v>
      </c>
    </row>
    <row r="13" spans="1:10" x14ac:dyDescent="0.3">
      <c r="A13" s="3">
        <v>5</v>
      </c>
      <c r="B13" s="3" t="s">
        <v>22</v>
      </c>
      <c r="C13" s="3">
        <v>657160</v>
      </c>
      <c r="D13">
        <v>6</v>
      </c>
      <c r="E13" s="6">
        <v>733</v>
      </c>
      <c r="F13" t="s">
        <v>23</v>
      </c>
      <c r="H13" t="s">
        <v>27</v>
      </c>
      <c r="I13" s="8">
        <v>81</v>
      </c>
      <c r="J13" s="10">
        <v>7473</v>
      </c>
    </row>
    <row r="14" spans="1:10" x14ac:dyDescent="0.3">
      <c r="A14" s="3">
        <v>5</v>
      </c>
      <c r="B14" s="3" t="s">
        <v>22</v>
      </c>
      <c r="C14" s="3">
        <v>625922</v>
      </c>
      <c r="D14">
        <v>7</v>
      </c>
      <c r="E14" s="6">
        <v>1000</v>
      </c>
      <c r="F14" t="s">
        <v>33</v>
      </c>
      <c r="H14" t="s">
        <v>22</v>
      </c>
      <c r="I14" s="8">
        <v>43</v>
      </c>
      <c r="J14" s="10">
        <v>4730</v>
      </c>
    </row>
    <row r="15" spans="1:10" x14ac:dyDescent="0.3">
      <c r="A15" s="3">
        <v>1</v>
      </c>
      <c r="B15" s="3" t="s">
        <v>28</v>
      </c>
      <c r="C15" s="3">
        <v>692667</v>
      </c>
      <c r="D15">
        <v>7</v>
      </c>
      <c r="E15" s="6">
        <v>857</v>
      </c>
      <c r="F15" t="s">
        <v>23</v>
      </c>
      <c r="H15" t="s">
        <v>34</v>
      </c>
      <c r="I15" s="8">
        <v>350</v>
      </c>
      <c r="J15" s="10">
        <v>33426</v>
      </c>
    </row>
    <row r="16" spans="1:10" x14ac:dyDescent="0.3">
      <c r="A16" s="3">
        <v>3</v>
      </c>
      <c r="B16" s="3" t="s">
        <v>27</v>
      </c>
      <c r="C16" s="3">
        <v>656423</v>
      </c>
      <c r="D16">
        <v>7</v>
      </c>
      <c r="E16" s="6">
        <v>650</v>
      </c>
      <c r="F16" t="s">
        <v>23</v>
      </c>
    </row>
    <row r="17" spans="1:6" x14ac:dyDescent="0.3">
      <c r="A17" s="3">
        <v>1</v>
      </c>
      <c r="B17" s="3" t="s">
        <v>28</v>
      </c>
      <c r="C17" s="3">
        <v>683101</v>
      </c>
      <c r="D17">
        <v>6</v>
      </c>
      <c r="E17" s="6">
        <v>735</v>
      </c>
      <c r="F17" t="s">
        <v>23</v>
      </c>
    </row>
    <row r="18" spans="1:6" x14ac:dyDescent="0.3">
      <c r="A18" s="3">
        <v>4</v>
      </c>
      <c r="B18" s="3" t="s">
        <v>25</v>
      </c>
      <c r="C18" s="3">
        <v>629127</v>
      </c>
      <c r="D18">
        <v>6</v>
      </c>
      <c r="E18" s="6">
        <v>656</v>
      </c>
      <c r="F18" t="s">
        <v>23</v>
      </c>
    </row>
    <row r="19" spans="1:6" x14ac:dyDescent="0.3">
      <c r="A19" s="3">
        <v>5</v>
      </c>
      <c r="B19" s="3" t="s">
        <v>22</v>
      </c>
      <c r="C19" s="3">
        <v>645889</v>
      </c>
      <c r="D19">
        <v>6</v>
      </c>
      <c r="E19" s="6">
        <v>694</v>
      </c>
      <c r="F19" t="s">
        <v>23</v>
      </c>
    </row>
    <row r="20" spans="1:6" x14ac:dyDescent="0.3">
      <c r="A20" s="3">
        <v>4</v>
      </c>
      <c r="B20" s="3" t="s">
        <v>25</v>
      </c>
      <c r="C20" s="3">
        <v>644878</v>
      </c>
      <c r="D20">
        <v>10</v>
      </c>
      <c r="E20" s="6">
        <v>776</v>
      </c>
      <c r="F20" t="s">
        <v>23</v>
      </c>
    </row>
    <row r="21" spans="1:6" x14ac:dyDescent="0.3">
      <c r="A21" s="3">
        <v>3</v>
      </c>
      <c r="B21" s="3" t="s">
        <v>27</v>
      </c>
      <c r="C21" s="3">
        <v>693370</v>
      </c>
      <c r="D21">
        <v>9</v>
      </c>
      <c r="E21" s="6">
        <v>650</v>
      </c>
      <c r="F21" t="s">
        <v>23</v>
      </c>
    </row>
    <row r="22" spans="1:6" x14ac:dyDescent="0.3">
      <c r="A22" s="3">
        <v>3</v>
      </c>
      <c r="B22" s="3" t="s">
        <v>27</v>
      </c>
      <c r="C22" s="3">
        <v>658134</v>
      </c>
      <c r="D22">
        <v>7</v>
      </c>
      <c r="E22" s="6">
        <v>755</v>
      </c>
      <c r="F22" t="s">
        <v>23</v>
      </c>
    </row>
    <row r="23" spans="1:6" x14ac:dyDescent="0.3">
      <c r="A23" s="3">
        <v>2</v>
      </c>
      <c r="B23" s="3" t="s">
        <v>29</v>
      </c>
      <c r="C23" s="3">
        <v>651487</v>
      </c>
      <c r="D23">
        <v>5</v>
      </c>
      <c r="E23" s="6">
        <v>548</v>
      </c>
      <c r="F23" t="s">
        <v>23</v>
      </c>
    </row>
    <row r="24" spans="1:6" x14ac:dyDescent="0.3">
      <c r="A24" s="3">
        <v>1</v>
      </c>
      <c r="B24" s="3" t="s">
        <v>28</v>
      </c>
      <c r="C24" s="3">
        <v>680571</v>
      </c>
      <c r="D24">
        <v>10</v>
      </c>
      <c r="E24" s="6">
        <v>502</v>
      </c>
      <c r="F24" t="s">
        <v>23</v>
      </c>
    </row>
    <row r="25" spans="1:6" x14ac:dyDescent="0.3">
      <c r="A25" s="3">
        <v>4</v>
      </c>
      <c r="B25" s="3" t="s">
        <v>25</v>
      </c>
      <c r="C25" s="3">
        <v>693454</v>
      </c>
      <c r="D25">
        <v>9</v>
      </c>
      <c r="E25" s="6">
        <v>899</v>
      </c>
      <c r="F25" t="s">
        <v>23</v>
      </c>
    </row>
    <row r="26" spans="1:6" x14ac:dyDescent="0.3">
      <c r="A26" s="3">
        <v>2</v>
      </c>
      <c r="B26" s="3" t="s">
        <v>29</v>
      </c>
      <c r="C26" s="3">
        <v>618182</v>
      </c>
      <c r="D26">
        <v>7</v>
      </c>
      <c r="E26" s="6">
        <v>990</v>
      </c>
      <c r="F26" t="s">
        <v>33</v>
      </c>
    </row>
    <row r="27" spans="1:6" x14ac:dyDescent="0.3">
      <c r="A27" s="3">
        <v>1</v>
      </c>
      <c r="B27" s="3" t="s">
        <v>28</v>
      </c>
      <c r="C27" s="3">
        <v>649130</v>
      </c>
      <c r="D27">
        <v>7</v>
      </c>
      <c r="E27" s="6">
        <v>594</v>
      </c>
      <c r="F27" t="s">
        <v>23</v>
      </c>
    </row>
    <row r="28" spans="1:6" x14ac:dyDescent="0.3">
      <c r="A28" s="3">
        <v>1</v>
      </c>
      <c r="B28" s="3" t="s">
        <v>28</v>
      </c>
      <c r="C28" s="3">
        <v>639563</v>
      </c>
      <c r="D28">
        <v>6</v>
      </c>
      <c r="E28" s="6">
        <v>843</v>
      </c>
      <c r="F28" t="s">
        <v>23</v>
      </c>
    </row>
    <row r="29" spans="1:6" x14ac:dyDescent="0.3">
      <c r="A29" s="3">
        <v>1</v>
      </c>
      <c r="B29" s="3" t="s">
        <v>28</v>
      </c>
      <c r="C29" s="3">
        <v>603993</v>
      </c>
      <c r="D29">
        <v>6</v>
      </c>
      <c r="E29" s="6">
        <v>751</v>
      </c>
      <c r="F29" t="s">
        <v>23</v>
      </c>
    </row>
    <row r="30" spans="1:6" x14ac:dyDescent="0.3">
      <c r="A30" s="3">
        <v>2</v>
      </c>
      <c r="B30" s="3" t="s">
        <v>29</v>
      </c>
      <c r="C30" s="3">
        <v>612993</v>
      </c>
      <c r="D30">
        <v>9</v>
      </c>
      <c r="E30" s="6">
        <v>777</v>
      </c>
      <c r="F30" t="s">
        <v>23</v>
      </c>
    </row>
    <row r="31" spans="1:6" x14ac:dyDescent="0.3">
      <c r="A31" s="3">
        <v>1</v>
      </c>
      <c r="B31" s="3" t="s">
        <v>28</v>
      </c>
      <c r="C31" s="3">
        <v>662839</v>
      </c>
      <c r="D31">
        <v>10</v>
      </c>
      <c r="E31" s="6">
        <v>747</v>
      </c>
      <c r="F31" t="s">
        <v>23</v>
      </c>
    </row>
    <row r="32" spans="1:6" x14ac:dyDescent="0.3">
      <c r="A32" s="3">
        <v>2</v>
      </c>
      <c r="B32" s="3" t="s">
        <v>29</v>
      </c>
      <c r="C32" s="3">
        <v>607198</v>
      </c>
      <c r="D32">
        <v>5</v>
      </c>
      <c r="E32" s="6">
        <v>571</v>
      </c>
      <c r="F32" t="s">
        <v>23</v>
      </c>
    </row>
    <row r="33" spans="1:6" x14ac:dyDescent="0.3">
      <c r="A33" s="3">
        <v>4</v>
      </c>
      <c r="B33" s="3" t="s">
        <v>25</v>
      </c>
      <c r="C33" s="3">
        <v>665769</v>
      </c>
      <c r="D33">
        <v>8</v>
      </c>
      <c r="E33" s="6">
        <v>975</v>
      </c>
      <c r="F33" t="s">
        <v>23</v>
      </c>
    </row>
    <row r="34" spans="1:6" x14ac:dyDescent="0.3">
      <c r="A34" s="3">
        <v>2</v>
      </c>
      <c r="B34" s="3" t="s">
        <v>29</v>
      </c>
      <c r="C34" s="3">
        <v>616709</v>
      </c>
      <c r="D34">
        <v>9</v>
      </c>
      <c r="E34" s="6">
        <v>804</v>
      </c>
      <c r="F34" t="s">
        <v>23</v>
      </c>
    </row>
    <row r="35" spans="1:6" x14ac:dyDescent="0.3">
      <c r="A35" s="3">
        <v>2</v>
      </c>
      <c r="B35" s="3" t="s">
        <v>29</v>
      </c>
      <c r="C35" s="3">
        <v>601428</v>
      </c>
      <c r="D35">
        <v>8</v>
      </c>
      <c r="E35" s="6">
        <v>603</v>
      </c>
      <c r="F35" t="s">
        <v>23</v>
      </c>
    </row>
    <row r="36" spans="1:6" x14ac:dyDescent="0.3">
      <c r="A36" s="3">
        <v>2</v>
      </c>
      <c r="B36" s="3" t="s">
        <v>29</v>
      </c>
      <c r="C36" s="3">
        <v>683525</v>
      </c>
      <c r="D36">
        <v>7</v>
      </c>
      <c r="E36" s="6">
        <v>992</v>
      </c>
      <c r="F36" t="s">
        <v>23</v>
      </c>
    </row>
    <row r="37" spans="1:6" x14ac:dyDescent="0.3">
      <c r="A37" s="3">
        <v>3</v>
      </c>
      <c r="B37" s="3" t="s">
        <v>27</v>
      </c>
      <c r="C37" s="3">
        <v>668057</v>
      </c>
      <c r="D37">
        <v>9</v>
      </c>
      <c r="E37" s="6">
        <v>709</v>
      </c>
      <c r="F37" t="s">
        <v>23</v>
      </c>
    </row>
    <row r="38" spans="1:6" x14ac:dyDescent="0.3">
      <c r="A38" s="3">
        <v>2</v>
      </c>
      <c r="B38" s="3" t="s">
        <v>29</v>
      </c>
      <c r="C38" s="3">
        <v>645798</v>
      </c>
      <c r="D38">
        <v>9</v>
      </c>
      <c r="E38" s="6">
        <v>791</v>
      </c>
      <c r="F38" t="s">
        <v>23</v>
      </c>
    </row>
    <row r="39" spans="1:6" x14ac:dyDescent="0.3">
      <c r="A39" s="3">
        <v>3</v>
      </c>
      <c r="B39" s="3" t="s">
        <v>27</v>
      </c>
      <c r="C39" s="3">
        <v>661331</v>
      </c>
      <c r="D39">
        <v>10</v>
      </c>
      <c r="E39" s="6">
        <v>831</v>
      </c>
      <c r="F39" t="s">
        <v>23</v>
      </c>
    </row>
    <row r="40" spans="1:6" x14ac:dyDescent="0.3">
      <c r="A40" s="3">
        <v>2</v>
      </c>
      <c r="B40" s="3" t="s">
        <v>29</v>
      </c>
      <c r="C40" s="3">
        <v>646542</v>
      </c>
      <c r="D40">
        <v>9</v>
      </c>
      <c r="E40" s="6">
        <v>588</v>
      </c>
      <c r="F40" t="s">
        <v>23</v>
      </c>
    </row>
    <row r="41" spans="1:6" x14ac:dyDescent="0.3">
      <c r="A41" s="3">
        <v>5</v>
      </c>
      <c r="B41" s="3" t="s">
        <v>22</v>
      </c>
      <c r="C41" s="3">
        <v>617544</v>
      </c>
      <c r="D41">
        <v>8</v>
      </c>
      <c r="E41" s="6">
        <v>892</v>
      </c>
      <c r="F41" t="s">
        <v>23</v>
      </c>
    </row>
    <row r="42" spans="1:6" x14ac:dyDescent="0.3">
      <c r="A42" s="3">
        <v>5</v>
      </c>
      <c r="B42" s="3" t="s">
        <v>22</v>
      </c>
      <c r="C42" s="3">
        <v>643637</v>
      </c>
      <c r="D42">
        <v>8</v>
      </c>
      <c r="E42" s="6">
        <v>937</v>
      </c>
      <c r="F42" t="s">
        <v>23</v>
      </c>
    </row>
    <row r="43" spans="1:6" x14ac:dyDescent="0.3">
      <c r="A43" s="3">
        <v>2</v>
      </c>
      <c r="B43" s="3" t="s">
        <v>29</v>
      </c>
      <c r="C43" s="3">
        <v>694660</v>
      </c>
      <c r="D43">
        <v>7</v>
      </c>
      <c r="E43" s="6">
        <v>653</v>
      </c>
      <c r="F43" t="s">
        <v>23</v>
      </c>
    </row>
    <row r="44" spans="1:6" x14ac:dyDescent="0.3">
      <c r="A44" s="3">
        <v>3</v>
      </c>
      <c r="B44" s="3" t="s">
        <v>27</v>
      </c>
      <c r="C44" s="3">
        <v>667781</v>
      </c>
      <c r="D44">
        <v>9</v>
      </c>
      <c r="E44" s="6">
        <v>910</v>
      </c>
      <c r="F44" t="s">
        <v>23</v>
      </c>
    </row>
    <row r="45" spans="1:6" x14ac:dyDescent="0.3">
      <c r="A45" s="3">
        <v>2</v>
      </c>
      <c r="B45" s="3" t="s">
        <v>29</v>
      </c>
      <c r="C45" s="3">
        <v>611213</v>
      </c>
      <c r="D45">
        <v>7</v>
      </c>
      <c r="E45" s="6">
        <v>553</v>
      </c>
      <c r="F45" t="s">
        <v>23</v>
      </c>
    </row>
    <row r="46" spans="1:6" x14ac:dyDescent="0.3">
      <c r="A46" s="3">
        <v>4</v>
      </c>
      <c r="B46" s="3" t="s">
        <v>25</v>
      </c>
      <c r="C46" s="3">
        <v>661693</v>
      </c>
      <c r="D46">
        <v>9</v>
      </c>
      <c r="E46" s="6">
        <v>573</v>
      </c>
      <c r="F46" t="s">
        <v>23</v>
      </c>
    </row>
    <row r="47" spans="1:6" x14ac:dyDescent="0.3">
      <c r="A47" s="3">
        <v>4</v>
      </c>
      <c r="B47" s="3" t="s">
        <v>25</v>
      </c>
      <c r="C47" s="3">
        <v>639905</v>
      </c>
      <c r="D47">
        <v>9</v>
      </c>
      <c r="E47" s="6">
        <v>517</v>
      </c>
      <c r="F47" t="s">
        <v>23</v>
      </c>
    </row>
    <row r="48" spans="1:6" x14ac:dyDescent="0.3">
      <c r="A48" s="3">
        <v>2</v>
      </c>
      <c r="B48" s="3" t="s">
        <v>29</v>
      </c>
      <c r="C48" s="3">
        <v>656998</v>
      </c>
      <c r="D48">
        <v>5</v>
      </c>
      <c r="E48" s="6">
        <v>633</v>
      </c>
      <c r="F48" t="s">
        <v>23</v>
      </c>
    </row>
    <row r="49" spans="1:6" x14ac:dyDescent="0.3">
      <c r="A49" s="3">
        <v>3</v>
      </c>
      <c r="B49" s="3" t="s">
        <v>27</v>
      </c>
      <c r="C49" s="3">
        <v>671010</v>
      </c>
      <c r="D49">
        <v>7</v>
      </c>
      <c r="E49" s="6">
        <v>673</v>
      </c>
      <c r="F49" t="s">
        <v>23</v>
      </c>
    </row>
    <row r="50" spans="1:6" x14ac:dyDescent="0.3">
      <c r="A50" s="3">
        <v>6</v>
      </c>
      <c r="B50" s="3" t="s">
        <v>35</v>
      </c>
      <c r="C50" s="3">
        <v>681767</v>
      </c>
      <c r="D50">
        <v>8</v>
      </c>
      <c r="E50" s="6">
        <v>532</v>
      </c>
      <c r="F50" t="s">
        <v>33</v>
      </c>
    </row>
    <row r="51" spans="1:6" x14ac:dyDescent="0.3">
      <c r="A51" s="3">
        <v>9</v>
      </c>
      <c r="B51" s="3" t="s">
        <v>36</v>
      </c>
      <c r="C51" s="3">
        <v>604647</v>
      </c>
      <c r="D51">
        <v>6</v>
      </c>
      <c r="E51" s="6">
        <v>961</v>
      </c>
      <c r="F51" t="s">
        <v>33</v>
      </c>
    </row>
    <row r="52" spans="1:6" x14ac:dyDescent="0.3">
      <c r="A52" s="3">
        <v>10</v>
      </c>
      <c r="B52" s="3" t="s">
        <v>37</v>
      </c>
      <c r="C52" s="3">
        <v>676272</v>
      </c>
      <c r="D52">
        <v>7</v>
      </c>
      <c r="E52" s="6">
        <v>871</v>
      </c>
      <c r="F52" t="s">
        <v>33</v>
      </c>
    </row>
    <row r="53" spans="1:6" x14ac:dyDescent="0.3">
      <c r="A53" s="3">
        <v>9</v>
      </c>
      <c r="B53" s="3" t="s">
        <v>36</v>
      </c>
      <c r="C53" s="3">
        <v>664784</v>
      </c>
      <c r="D53">
        <v>5</v>
      </c>
      <c r="E53" s="6">
        <v>647</v>
      </c>
      <c r="F53" t="s">
        <v>33</v>
      </c>
    </row>
    <row r="54" spans="1:6" x14ac:dyDescent="0.3">
      <c r="A54" s="3">
        <v>9</v>
      </c>
      <c r="B54" s="3" t="s">
        <v>36</v>
      </c>
      <c r="C54" s="3">
        <v>667624</v>
      </c>
      <c r="D54">
        <v>6</v>
      </c>
      <c r="E54" s="6">
        <v>589</v>
      </c>
      <c r="F54" t="s">
        <v>33</v>
      </c>
    </row>
    <row r="55" spans="1:6" x14ac:dyDescent="0.3">
      <c r="A55" s="3">
        <v>9</v>
      </c>
      <c r="B55" s="3" t="s">
        <v>36</v>
      </c>
      <c r="C55" s="3">
        <v>668169</v>
      </c>
      <c r="D55">
        <v>6</v>
      </c>
      <c r="E55" s="6">
        <v>609</v>
      </c>
      <c r="F55" t="s">
        <v>33</v>
      </c>
    </row>
    <row r="56" spans="1:6" x14ac:dyDescent="0.3">
      <c r="A56" s="3">
        <v>10</v>
      </c>
      <c r="B56" s="3" t="s">
        <v>37</v>
      </c>
      <c r="C56" s="3">
        <v>604870</v>
      </c>
      <c r="D56">
        <v>7</v>
      </c>
      <c r="E56" s="6">
        <v>596</v>
      </c>
      <c r="F56" t="s">
        <v>33</v>
      </c>
    </row>
    <row r="57" spans="1:6" x14ac:dyDescent="0.3">
      <c r="A57" s="3">
        <v>9</v>
      </c>
      <c r="B57" s="3" t="s">
        <v>36</v>
      </c>
      <c r="C57" s="3">
        <v>636956</v>
      </c>
      <c r="D57">
        <v>8</v>
      </c>
      <c r="E57" s="6">
        <v>608</v>
      </c>
      <c r="F57" t="s">
        <v>33</v>
      </c>
    </row>
    <row r="58" spans="1:6" x14ac:dyDescent="0.3">
      <c r="A58" s="3">
        <v>10</v>
      </c>
      <c r="B58" s="3" t="s">
        <v>37</v>
      </c>
      <c r="C58" s="3">
        <v>685456</v>
      </c>
      <c r="D58">
        <v>6</v>
      </c>
      <c r="E58" s="6">
        <v>934</v>
      </c>
      <c r="F58" t="s">
        <v>33</v>
      </c>
    </row>
    <row r="59" spans="1:6" x14ac:dyDescent="0.3">
      <c r="A59" s="3">
        <v>7</v>
      </c>
      <c r="B59" s="3" t="s">
        <v>38</v>
      </c>
      <c r="C59" s="3">
        <v>621274</v>
      </c>
      <c r="D59">
        <v>10</v>
      </c>
      <c r="E59" s="6">
        <v>785</v>
      </c>
      <c r="F59" t="s">
        <v>33</v>
      </c>
    </row>
    <row r="60" spans="1:6" x14ac:dyDescent="0.3">
      <c r="A60" s="3">
        <v>7</v>
      </c>
      <c r="B60" s="3" t="s">
        <v>38</v>
      </c>
      <c r="C60" s="3">
        <v>603173</v>
      </c>
      <c r="D60">
        <v>7</v>
      </c>
      <c r="E60" s="6">
        <v>792</v>
      </c>
      <c r="F60" t="s">
        <v>33</v>
      </c>
    </row>
    <row r="61" spans="1:6" x14ac:dyDescent="0.3">
      <c r="A61" s="3">
        <v>10</v>
      </c>
      <c r="B61" s="3" t="s">
        <v>37</v>
      </c>
      <c r="C61" s="3">
        <v>635855</v>
      </c>
      <c r="D61">
        <v>9</v>
      </c>
      <c r="E61" s="6">
        <v>938</v>
      </c>
      <c r="F61" t="s">
        <v>33</v>
      </c>
    </row>
    <row r="62" spans="1:6" x14ac:dyDescent="0.3">
      <c r="A62" s="3">
        <v>9</v>
      </c>
      <c r="B62" s="3" t="s">
        <v>36</v>
      </c>
      <c r="C62" s="3">
        <v>676435</v>
      </c>
      <c r="D62">
        <v>7</v>
      </c>
      <c r="E62" s="6">
        <v>680</v>
      </c>
      <c r="F62" t="s">
        <v>33</v>
      </c>
    </row>
    <row r="63" spans="1:6" x14ac:dyDescent="0.3">
      <c r="A63" s="3">
        <v>8</v>
      </c>
      <c r="B63" s="3" t="s">
        <v>39</v>
      </c>
      <c r="C63" s="3">
        <v>687972</v>
      </c>
      <c r="D63">
        <v>6</v>
      </c>
      <c r="E63" s="6">
        <v>648</v>
      </c>
      <c r="F63" t="s">
        <v>33</v>
      </c>
    </row>
    <row r="64" spans="1:6" x14ac:dyDescent="0.3">
      <c r="A64" s="3">
        <v>9</v>
      </c>
      <c r="B64" s="3" t="s">
        <v>36</v>
      </c>
      <c r="C64" s="3">
        <v>625336</v>
      </c>
      <c r="D64">
        <v>7</v>
      </c>
      <c r="E64" s="6">
        <v>694</v>
      </c>
      <c r="F64" t="s">
        <v>33</v>
      </c>
    </row>
    <row r="65" spans="1:6" x14ac:dyDescent="0.3">
      <c r="A65" s="3">
        <v>9</v>
      </c>
      <c r="B65" s="3" t="s">
        <v>36</v>
      </c>
      <c r="C65" s="3">
        <v>612567</v>
      </c>
      <c r="D65">
        <v>6</v>
      </c>
      <c r="E65" s="6">
        <v>545</v>
      </c>
      <c r="F65" t="s">
        <v>33</v>
      </c>
    </row>
    <row r="66" spans="1:6" x14ac:dyDescent="0.3">
      <c r="A66" s="3">
        <v>7</v>
      </c>
      <c r="B66" s="3" t="s">
        <v>38</v>
      </c>
      <c r="C66" s="3">
        <v>692718</v>
      </c>
      <c r="D66">
        <v>5</v>
      </c>
      <c r="E66" s="6">
        <v>849</v>
      </c>
      <c r="F66" t="s">
        <v>33</v>
      </c>
    </row>
    <row r="67" spans="1:6" x14ac:dyDescent="0.3">
      <c r="A67" s="3">
        <v>7</v>
      </c>
      <c r="B67" s="3" t="s">
        <v>38</v>
      </c>
      <c r="C67" s="3">
        <v>600947</v>
      </c>
      <c r="D67">
        <v>7</v>
      </c>
      <c r="E67" s="6">
        <v>652</v>
      </c>
      <c r="F67" t="s">
        <v>33</v>
      </c>
    </row>
    <row r="68" spans="1:6" x14ac:dyDescent="0.3">
      <c r="A68" s="3">
        <v>8</v>
      </c>
      <c r="B68" s="3" t="s">
        <v>39</v>
      </c>
      <c r="C68" s="3">
        <v>638779</v>
      </c>
      <c r="D68">
        <v>9</v>
      </c>
      <c r="E68" s="6">
        <v>645</v>
      </c>
      <c r="F68" t="s">
        <v>33</v>
      </c>
    </row>
    <row r="69" spans="1:6" x14ac:dyDescent="0.3">
      <c r="A69" s="3">
        <v>10</v>
      </c>
      <c r="B69" s="3" t="s">
        <v>37</v>
      </c>
      <c r="C69" s="3">
        <v>626708</v>
      </c>
      <c r="D69">
        <v>5</v>
      </c>
      <c r="E69" s="6">
        <v>569</v>
      </c>
      <c r="F69" t="s">
        <v>33</v>
      </c>
    </row>
    <row r="70" spans="1:6" x14ac:dyDescent="0.3">
      <c r="A70" s="3">
        <v>9</v>
      </c>
      <c r="B70" s="3" t="s">
        <v>36</v>
      </c>
      <c r="C70" s="3">
        <v>609190</v>
      </c>
      <c r="D70">
        <v>6</v>
      </c>
      <c r="E70" s="6">
        <v>841</v>
      </c>
      <c r="F70" t="s">
        <v>33</v>
      </c>
    </row>
    <row r="71" spans="1:6" x14ac:dyDescent="0.3">
      <c r="A71" s="3">
        <v>8</v>
      </c>
      <c r="B71" s="3" t="s">
        <v>39</v>
      </c>
      <c r="C71" s="3">
        <v>650774</v>
      </c>
      <c r="D71">
        <v>8</v>
      </c>
      <c r="E71" s="6">
        <v>890</v>
      </c>
      <c r="F71" t="s">
        <v>33</v>
      </c>
    </row>
    <row r="72" spans="1:6" x14ac:dyDescent="0.3">
      <c r="A72" s="3">
        <v>7</v>
      </c>
      <c r="B72" s="3" t="s">
        <v>38</v>
      </c>
      <c r="C72" s="3">
        <v>604378</v>
      </c>
      <c r="D72">
        <v>6</v>
      </c>
      <c r="E72" s="6">
        <v>641</v>
      </c>
      <c r="F72" t="s">
        <v>33</v>
      </c>
    </row>
    <row r="73" spans="1:6" x14ac:dyDescent="0.3">
      <c r="A73" s="3">
        <v>7</v>
      </c>
      <c r="B73" s="3" t="s">
        <v>38</v>
      </c>
      <c r="C73" s="3">
        <v>645130</v>
      </c>
      <c r="D73">
        <v>9</v>
      </c>
      <c r="E73" s="6">
        <v>832</v>
      </c>
      <c r="F73" t="s">
        <v>33</v>
      </c>
    </row>
    <row r="74" spans="1:6" x14ac:dyDescent="0.3">
      <c r="A74" s="3">
        <v>10</v>
      </c>
      <c r="B74" s="3" t="s">
        <v>37</v>
      </c>
      <c r="C74" s="3">
        <v>675926</v>
      </c>
      <c r="D74">
        <v>8</v>
      </c>
      <c r="E74" s="6">
        <v>864</v>
      </c>
      <c r="F74" t="s">
        <v>33</v>
      </c>
    </row>
    <row r="75" spans="1:6" x14ac:dyDescent="0.3">
      <c r="A75" s="3">
        <v>10</v>
      </c>
      <c r="B75" s="3" t="s">
        <v>37</v>
      </c>
      <c r="C75" s="3">
        <v>645517</v>
      </c>
      <c r="D75">
        <v>6</v>
      </c>
      <c r="E75" s="6">
        <v>541</v>
      </c>
      <c r="F75" t="s">
        <v>33</v>
      </c>
    </row>
    <row r="76" spans="1:6" x14ac:dyDescent="0.3">
      <c r="A76" s="3">
        <v>6</v>
      </c>
      <c r="B76" s="3" t="s">
        <v>35</v>
      </c>
      <c r="C76" s="3">
        <v>659704</v>
      </c>
      <c r="D76">
        <v>10</v>
      </c>
      <c r="E76" s="6">
        <v>785</v>
      </c>
      <c r="F76" t="s">
        <v>33</v>
      </c>
    </row>
    <row r="77" spans="1:6" x14ac:dyDescent="0.3">
      <c r="A77" s="3">
        <v>6</v>
      </c>
      <c r="B77" s="3" t="s">
        <v>35</v>
      </c>
      <c r="C77" s="3">
        <v>666595</v>
      </c>
      <c r="D77">
        <v>9</v>
      </c>
      <c r="E77" s="6">
        <v>607</v>
      </c>
      <c r="F77" t="s">
        <v>33</v>
      </c>
    </row>
    <row r="78" spans="1:6" x14ac:dyDescent="0.3">
      <c r="A78" s="3">
        <v>10</v>
      </c>
      <c r="B78" s="3" t="s">
        <v>37</v>
      </c>
      <c r="C78" s="3">
        <v>623760</v>
      </c>
      <c r="D78">
        <v>5</v>
      </c>
      <c r="E78" s="6">
        <v>638</v>
      </c>
      <c r="F78" t="s">
        <v>33</v>
      </c>
    </row>
    <row r="79" spans="1:6" x14ac:dyDescent="0.3">
      <c r="A79" s="3">
        <v>10</v>
      </c>
      <c r="B79" s="3" t="s">
        <v>37</v>
      </c>
      <c r="C79" s="3">
        <v>677062</v>
      </c>
      <c r="D79">
        <v>6</v>
      </c>
      <c r="E79" s="6">
        <v>581</v>
      </c>
      <c r="F79" t="s">
        <v>33</v>
      </c>
    </row>
    <row r="80" spans="1:6" x14ac:dyDescent="0.3">
      <c r="A80" s="3">
        <v>10</v>
      </c>
      <c r="B80" s="3" t="s">
        <v>37</v>
      </c>
      <c r="C80" s="3">
        <v>647987</v>
      </c>
      <c r="D80">
        <v>6</v>
      </c>
      <c r="E80" s="6">
        <v>804</v>
      </c>
      <c r="F80" t="s">
        <v>33</v>
      </c>
    </row>
    <row r="81" spans="1:6" x14ac:dyDescent="0.3">
      <c r="A81" s="3">
        <v>10</v>
      </c>
      <c r="B81" s="3" t="s">
        <v>37</v>
      </c>
      <c r="C81" s="3">
        <v>619433</v>
      </c>
      <c r="D81">
        <v>5</v>
      </c>
      <c r="E81" s="6">
        <v>521</v>
      </c>
      <c r="F81" t="s">
        <v>33</v>
      </c>
    </row>
    <row r="82" spans="1:6" x14ac:dyDescent="0.3">
      <c r="A82" s="3">
        <v>7</v>
      </c>
      <c r="B82" s="3" t="s">
        <v>38</v>
      </c>
      <c r="C82" s="3">
        <v>696815</v>
      </c>
      <c r="D82">
        <v>6</v>
      </c>
      <c r="E82" s="6">
        <v>704</v>
      </c>
      <c r="F82" t="s">
        <v>33</v>
      </c>
    </row>
    <row r="83" spans="1:6" x14ac:dyDescent="0.3">
      <c r="A83" s="3">
        <v>7</v>
      </c>
      <c r="B83" s="3" t="s">
        <v>38</v>
      </c>
      <c r="C83" s="3">
        <v>607936</v>
      </c>
      <c r="D83">
        <v>6</v>
      </c>
      <c r="E83" s="6">
        <v>632</v>
      </c>
      <c r="F83" t="s">
        <v>33</v>
      </c>
    </row>
    <row r="84" spans="1:6" x14ac:dyDescent="0.3">
      <c r="A84" s="3">
        <v>6</v>
      </c>
      <c r="B84" s="3" t="s">
        <v>35</v>
      </c>
      <c r="C84" s="3">
        <v>669379</v>
      </c>
      <c r="D84">
        <v>5</v>
      </c>
      <c r="E84" s="6">
        <v>570</v>
      </c>
      <c r="F84" t="s">
        <v>33</v>
      </c>
    </row>
    <row r="85" spans="1:6" x14ac:dyDescent="0.3">
      <c r="A85" s="3">
        <v>10</v>
      </c>
      <c r="B85" s="3" t="s">
        <v>37</v>
      </c>
      <c r="C85" s="3">
        <v>685322</v>
      </c>
      <c r="D85">
        <v>9</v>
      </c>
      <c r="E85" s="6">
        <v>990</v>
      </c>
      <c r="F85" t="s">
        <v>33</v>
      </c>
    </row>
    <row r="86" spans="1:6" x14ac:dyDescent="0.3">
      <c r="A86" s="3">
        <v>8</v>
      </c>
      <c r="B86" s="3" t="s">
        <v>39</v>
      </c>
      <c r="C86" s="3">
        <v>647348</v>
      </c>
      <c r="D86">
        <v>7</v>
      </c>
      <c r="E86" s="6">
        <v>550</v>
      </c>
      <c r="F86" t="s">
        <v>33</v>
      </c>
    </row>
    <row r="87" spans="1:6" x14ac:dyDescent="0.3">
      <c r="A87" s="3">
        <v>9</v>
      </c>
      <c r="B87" s="3" t="s">
        <v>36</v>
      </c>
      <c r="C87" s="3">
        <v>688891</v>
      </c>
      <c r="D87">
        <v>10</v>
      </c>
      <c r="E87" s="6">
        <v>663</v>
      </c>
      <c r="F87" t="s">
        <v>33</v>
      </c>
    </row>
    <row r="88" spans="1:6" x14ac:dyDescent="0.3">
      <c r="A88" s="3">
        <v>7</v>
      </c>
      <c r="B88" s="3" t="s">
        <v>38</v>
      </c>
      <c r="C88" s="3">
        <v>601942</v>
      </c>
      <c r="D88">
        <v>5</v>
      </c>
      <c r="E88" s="6">
        <v>943</v>
      </c>
      <c r="F88" t="s">
        <v>33</v>
      </c>
    </row>
    <row r="89" spans="1:6" x14ac:dyDescent="0.3">
      <c r="A89" s="3">
        <v>9</v>
      </c>
      <c r="B89" s="3" t="s">
        <v>36</v>
      </c>
      <c r="C89" s="3">
        <v>631218</v>
      </c>
      <c r="D89">
        <v>6</v>
      </c>
      <c r="E89" s="6">
        <v>741</v>
      </c>
      <c r="F89" t="s">
        <v>33</v>
      </c>
    </row>
    <row r="90" spans="1:6" x14ac:dyDescent="0.3">
      <c r="A90" s="3">
        <v>7</v>
      </c>
      <c r="B90" s="3" t="s">
        <v>38</v>
      </c>
      <c r="C90" s="3">
        <v>636709</v>
      </c>
      <c r="D90">
        <v>10</v>
      </c>
      <c r="E90" s="6">
        <v>768</v>
      </c>
      <c r="F90" t="s">
        <v>33</v>
      </c>
    </row>
    <row r="91" spans="1:6" x14ac:dyDescent="0.3">
      <c r="A91" s="3">
        <v>6</v>
      </c>
      <c r="B91" s="3" t="s">
        <v>35</v>
      </c>
      <c r="C91" s="3">
        <v>689706</v>
      </c>
      <c r="D91">
        <v>6</v>
      </c>
      <c r="E91" s="6">
        <v>537</v>
      </c>
      <c r="F91" t="s">
        <v>33</v>
      </c>
    </row>
    <row r="92" spans="1:6" x14ac:dyDescent="0.3">
      <c r="A92" s="3">
        <v>7</v>
      </c>
      <c r="B92" s="3" t="s">
        <v>38</v>
      </c>
      <c r="C92" s="3">
        <v>630815</v>
      </c>
      <c r="D92">
        <v>7</v>
      </c>
      <c r="E92" s="6">
        <v>666</v>
      </c>
      <c r="F92" t="s">
        <v>33</v>
      </c>
    </row>
    <row r="93" spans="1:6" x14ac:dyDescent="0.3">
      <c r="A93" s="3">
        <v>7</v>
      </c>
      <c r="B93" s="3" t="s">
        <v>38</v>
      </c>
      <c r="C93" s="3">
        <v>680495</v>
      </c>
      <c r="D93">
        <v>6</v>
      </c>
      <c r="E93" s="6">
        <v>699</v>
      </c>
      <c r="F93" t="s">
        <v>33</v>
      </c>
    </row>
    <row r="94" spans="1:6" x14ac:dyDescent="0.3">
      <c r="A94" s="3">
        <v>8</v>
      </c>
      <c r="B94" s="3" t="s">
        <v>39</v>
      </c>
      <c r="C94" s="3">
        <v>607724</v>
      </c>
      <c r="D94">
        <v>8</v>
      </c>
      <c r="E94" s="6">
        <v>641</v>
      </c>
      <c r="F94" t="s">
        <v>33</v>
      </c>
    </row>
    <row r="95" spans="1:6" x14ac:dyDescent="0.3">
      <c r="A95" s="3">
        <v>10</v>
      </c>
      <c r="B95" s="3" t="s">
        <v>37</v>
      </c>
      <c r="C95" s="3">
        <v>635268</v>
      </c>
      <c r="D95">
        <v>10</v>
      </c>
      <c r="E95" s="6">
        <v>795</v>
      </c>
      <c r="F95" t="s">
        <v>33</v>
      </c>
    </row>
    <row r="96" spans="1:6" x14ac:dyDescent="0.3">
      <c r="A96" s="3">
        <v>10</v>
      </c>
      <c r="B96" s="3" t="s">
        <v>37</v>
      </c>
      <c r="C96" s="3">
        <v>683257</v>
      </c>
      <c r="D96">
        <v>5</v>
      </c>
      <c r="E96" s="6">
        <v>650</v>
      </c>
      <c r="F96" t="s">
        <v>33</v>
      </c>
    </row>
    <row r="97" spans="1:6" x14ac:dyDescent="0.3">
      <c r="A97" s="3">
        <v>7</v>
      </c>
      <c r="B97" s="3" t="s">
        <v>38</v>
      </c>
      <c r="C97" s="3">
        <v>601427</v>
      </c>
      <c r="D97">
        <v>5</v>
      </c>
      <c r="E97" s="6">
        <v>596</v>
      </c>
      <c r="F97" t="s">
        <v>33</v>
      </c>
    </row>
    <row r="98" spans="1:6" x14ac:dyDescent="0.3">
      <c r="A98" s="3">
        <v>6</v>
      </c>
      <c r="B98" s="3" t="s">
        <v>35</v>
      </c>
      <c r="C98" s="3">
        <v>637679</v>
      </c>
      <c r="D98">
        <v>10</v>
      </c>
      <c r="E98" s="6">
        <v>830</v>
      </c>
      <c r="F98" t="s">
        <v>33</v>
      </c>
    </row>
    <row r="99" spans="1:6" x14ac:dyDescent="0.3">
      <c r="A99" s="3">
        <v>7</v>
      </c>
      <c r="B99" s="3" t="s">
        <v>38</v>
      </c>
      <c r="C99" s="3">
        <v>630610</v>
      </c>
      <c r="D99">
        <v>9</v>
      </c>
      <c r="E99" s="6">
        <v>542</v>
      </c>
      <c r="F99" t="s">
        <v>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sqref="A1:C16"/>
    </sheetView>
  </sheetViews>
  <sheetFormatPr defaultRowHeight="14.4" x14ac:dyDescent="0.3"/>
  <sheetData>
    <row r="1" spans="1:3" x14ac:dyDescent="0.3">
      <c r="A1" s="1"/>
      <c r="B1" s="1"/>
      <c r="C1" s="1"/>
    </row>
    <row r="2" spans="1:3" x14ac:dyDescent="0.3">
      <c r="A2">
        <v>1</v>
      </c>
      <c r="B2" t="s">
        <v>28</v>
      </c>
    </row>
    <row r="3" spans="1:3" x14ac:dyDescent="0.3">
      <c r="A3">
        <v>2</v>
      </c>
      <c r="B3" t="s">
        <v>29</v>
      </c>
    </row>
    <row r="4" spans="1:3" x14ac:dyDescent="0.3">
      <c r="A4">
        <v>3</v>
      </c>
      <c r="B4" t="s">
        <v>27</v>
      </c>
    </row>
    <row r="5" spans="1:3" x14ac:dyDescent="0.3">
      <c r="A5">
        <v>4</v>
      </c>
      <c r="B5" t="s">
        <v>25</v>
      </c>
    </row>
    <row r="6" spans="1:3" x14ac:dyDescent="0.3">
      <c r="A6">
        <v>5</v>
      </c>
      <c r="B6" t="s">
        <v>22</v>
      </c>
    </row>
    <row r="7" spans="1:3" x14ac:dyDescent="0.3">
      <c r="A7">
        <v>6</v>
      </c>
      <c r="B7" t="s">
        <v>35</v>
      </c>
    </row>
    <row r="8" spans="1:3" x14ac:dyDescent="0.3">
      <c r="A8">
        <v>7</v>
      </c>
      <c r="B8" t="s">
        <v>38</v>
      </c>
    </row>
    <row r="9" spans="1:3" x14ac:dyDescent="0.3">
      <c r="A9">
        <v>8</v>
      </c>
      <c r="B9" t="s">
        <v>39</v>
      </c>
    </row>
    <row r="10" spans="1:3" x14ac:dyDescent="0.3">
      <c r="A10">
        <v>9</v>
      </c>
      <c r="B10" t="s">
        <v>36</v>
      </c>
    </row>
    <row r="11" spans="1:3" x14ac:dyDescent="0.3">
      <c r="A11">
        <v>10</v>
      </c>
      <c r="B11" t="s">
        <v>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workbookViewId="0">
      <pane ySplit="2" topLeftCell="A3" activePane="bottomLeft" state="frozen"/>
      <selection activeCell="J7" sqref="J7"/>
      <selection pane="bottomLeft" activeCell="J7" sqref="J7"/>
    </sheetView>
  </sheetViews>
  <sheetFormatPr defaultRowHeight="14.4" outlineLevelRow="1" x14ac:dyDescent="0.3"/>
  <cols>
    <col min="1" max="1" width="17.44140625" customWidth="1"/>
    <col min="2" max="2" width="11.44140625" style="15" customWidth="1"/>
    <col min="3" max="3" width="13.88671875" style="15" customWidth="1"/>
    <col min="4" max="4" width="13.88671875" style="3" customWidth="1"/>
    <col min="5" max="5" width="13.88671875" style="13" customWidth="1"/>
    <col min="6" max="7" width="15.6640625" style="15" customWidth="1"/>
    <col min="8" max="9" width="12.33203125" style="15" customWidth="1"/>
    <col min="10" max="10" width="12.33203125" customWidth="1"/>
    <col min="11" max="11" width="11.33203125" customWidth="1"/>
  </cols>
  <sheetData>
    <row r="1" spans="1:12" hidden="1" outlineLevel="1" x14ac:dyDescent="0.3">
      <c r="C1" s="15">
        <v>0.1</v>
      </c>
      <c r="F1" s="13">
        <f>1-$C$1</f>
        <v>0.9</v>
      </c>
    </row>
    <row r="2" spans="1:12" s="11" customFormat="1" ht="43.2" collapsed="1" x14ac:dyDescent="0.3">
      <c r="B2" s="16" t="s">
        <v>40</v>
      </c>
      <c r="C2" s="16" t="s">
        <v>41</v>
      </c>
      <c r="D2" s="12" t="s">
        <v>42</v>
      </c>
      <c r="E2" s="14" t="s">
        <v>43</v>
      </c>
      <c r="F2" s="16" t="s">
        <v>44</v>
      </c>
      <c r="G2" s="16" t="s">
        <v>45</v>
      </c>
      <c r="H2" s="16" t="s">
        <v>46</v>
      </c>
      <c r="I2" s="16" t="s">
        <v>47</v>
      </c>
      <c r="K2" s="11" t="s">
        <v>48</v>
      </c>
      <c r="L2" s="11" t="s">
        <v>49</v>
      </c>
    </row>
    <row r="3" spans="1:12" x14ac:dyDescent="0.3">
      <c r="A3" t="s">
        <v>50</v>
      </c>
      <c r="B3" s="15">
        <v>944</v>
      </c>
      <c r="C3" s="15">
        <f>B3*$C$1</f>
        <v>94.4</v>
      </c>
      <c r="D3" s="3" t="s">
        <v>51</v>
      </c>
      <c r="E3" s="13">
        <f t="shared" ref="E3:E46" si="0">VLOOKUP(D3,$K$3:$L$7,2,FALSE)</f>
        <v>1.2</v>
      </c>
      <c r="F3" s="15">
        <f t="shared" ref="F3:F16" si="1">B3*$F$1</f>
        <v>849.6</v>
      </c>
      <c r="G3" s="15">
        <f t="shared" ref="G3:G46" si="2">C3*E3</f>
        <v>113.28</v>
      </c>
      <c r="H3" s="15">
        <f t="shared" ref="H3:H46" si="3">F3+G3</f>
        <v>962.88</v>
      </c>
      <c r="I3" s="15" t="str">
        <f>IF(G3&gt;0,IF(F3=0,"CHECK"," ")," ")</f>
        <v xml:space="preserve"> </v>
      </c>
      <c r="K3" t="s">
        <v>51</v>
      </c>
      <c r="L3" s="2">
        <v>1.2</v>
      </c>
    </row>
    <row r="4" spans="1:12" x14ac:dyDescent="0.3">
      <c r="A4" t="s">
        <v>52</v>
      </c>
      <c r="B4" s="15">
        <v>969</v>
      </c>
      <c r="C4" s="15">
        <f t="shared" ref="C4:C46" si="4">B4*$C$1</f>
        <v>96.9</v>
      </c>
      <c r="D4" s="3" t="s">
        <v>53</v>
      </c>
      <c r="E4" s="13">
        <f t="shared" si="0"/>
        <v>0.8</v>
      </c>
      <c r="F4" s="15">
        <f t="shared" si="1"/>
        <v>872.1</v>
      </c>
      <c r="G4" s="15">
        <f t="shared" si="2"/>
        <v>77.52000000000001</v>
      </c>
      <c r="H4" s="15">
        <f t="shared" si="3"/>
        <v>949.62</v>
      </c>
      <c r="I4" s="15" t="str">
        <f t="shared" ref="I4:I46" si="5">IF(G4&gt;0,IF(F4=0,"CHECK"," ")," ")</f>
        <v xml:space="preserve"> </v>
      </c>
      <c r="K4" t="s">
        <v>54</v>
      </c>
      <c r="L4" s="2">
        <v>1</v>
      </c>
    </row>
    <row r="5" spans="1:12" x14ac:dyDescent="0.3">
      <c r="A5" t="s">
        <v>55</v>
      </c>
      <c r="B5" s="15">
        <v>861</v>
      </c>
      <c r="C5" s="15">
        <f t="shared" si="4"/>
        <v>86.100000000000009</v>
      </c>
      <c r="D5" s="3" t="s">
        <v>56</v>
      </c>
      <c r="E5" s="13">
        <f t="shared" si="0"/>
        <v>0.6</v>
      </c>
      <c r="F5" s="15">
        <f t="shared" si="1"/>
        <v>774.9</v>
      </c>
      <c r="G5" s="15">
        <f t="shared" si="2"/>
        <v>51.660000000000004</v>
      </c>
      <c r="H5" s="15">
        <f t="shared" si="3"/>
        <v>826.56</v>
      </c>
      <c r="I5" s="15" t="str">
        <f t="shared" si="5"/>
        <v xml:space="preserve"> </v>
      </c>
      <c r="K5" t="s">
        <v>53</v>
      </c>
      <c r="L5" s="2">
        <v>0.8</v>
      </c>
    </row>
    <row r="6" spans="1:12" x14ac:dyDescent="0.3">
      <c r="A6" t="s">
        <v>57</v>
      </c>
      <c r="B6" s="15">
        <v>688</v>
      </c>
      <c r="C6" s="15">
        <f t="shared" si="4"/>
        <v>68.8</v>
      </c>
      <c r="D6" s="3" t="s">
        <v>54</v>
      </c>
      <c r="E6" s="13">
        <f t="shared" si="0"/>
        <v>1</v>
      </c>
      <c r="F6" s="15">
        <f t="shared" si="1"/>
        <v>619.20000000000005</v>
      </c>
      <c r="G6" s="15">
        <f t="shared" si="2"/>
        <v>68.8</v>
      </c>
      <c r="H6" s="15">
        <f t="shared" si="3"/>
        <v>688</v>
      </c>
      <c r="I6" s="15" t="str">
        <f t="shared" si="5"/>
        <v xml:space="preserve"> </v>
      </c>
      <c r="K6" t="s">
        <v>56</v>
      </c>
      <c r="L6" s="2">
        <v>0.6</v>
      </c>
    </row>
    <row r="7" spans="1:12" x14ac:dyDescent="0.3">
      <c r="A7" t="s">
        <v>58</v>
      </c>
      <c r="B7" s="15">
        <v>776</v>
      </c>
      <c r="C7" s="15">
        <f t="shared" si="4"/>
        <v>77.600000000000009</v>
      </c>
      <c r="D7" s="3" t="s">
        <v>59</v>
      </c>
      <c r="E7" s="13">
        <f t="shared" si="0"/>
        <v>0</v>
      </c>
      <c r="F7" s="15">
        <f t="shared" si="1"/>
        <v>698.4</v>
      </c>
      <c r="G7" s="15">
        <f t="shared" si="2"/>
        <v>0</v>
      </c>
      <c r="H7" s="15">
        <f t="shared" si="3"/>
        <v>698.4</v>
      </c>
      <c r="I7" s="15" t="str">
        <f t="shared" si="5"/>
        <v xml:space="preserve"> </v>
      </c>
      <c r="K7" t="s">
        <v>59</v>
      </c>
      <c r="L7" s="2">
        <v>0</v>
      </c>
    </row>
    <row r="8" spans="1:12" x14ac:dyDescent="0.3">
      <c r="A8" t="s">
        <v>60</v>
      </c>
      <c r="B8" s="15">
        <v>661</v>
      </c>
      <c r="C8" s="15">
        <f t="shared" si="4"/>
        <v>66.100000000000009</v>
      </c>
      <c r="D8" s="3" t="s">
        <v>59</v>
      </c>
      <c r="E8" s="13">
        <f t="shared" si="0"/>
        <v>0</v>
      </c>
      <c r="F8" s="15">
        <f t="shared" si="1"/>
        <v>594.9</v>
      </c>
      <c r="G8" s="15">
        <f t="shared" si="2"/>
        <v>0</v>
      </c>
      <c r="H8" s="15">
        <f t="shared" si="3"/>
        <v>594.9</v>
      </c>
      <c r="I8" s="15" t="str">
        <f t="shared" si="5"/>
        <v xml:space="preserve"> </v>
      </c>
    </row>
    <row r="9" spans="1:12" x14ac:dyDescent="0.3">
      <c r="A9" t="s">
        <v>61</v>
      </c>
      <c r="B9" s="15">
        <v>561</v>
      </c>
      <c r="C9" s="15">
        <f t="shared" si="4"/>
        <v>56.1</v>
      </c>
      <c r="D9" s="3" t="s">
        <v>53</v>
      </c>
      <c r="E9" s="13">
        <f t="shared" si="0"/>
        <v>0.8</v>
      </c>
      <c r="F9" s="15">
        <f t="shared" si="1"/>
        <v>504.90000000000003</v>
      </c>
      <c r="G9" s="15">
        <f t="shared" si="2"/>
        <v>44.88</v>
      </c>
      <c r="H9" s="15">
        <f t="shared" si="3"/>
        <v>549.78000000000009</v>
      </c>
      <c r="I9" s="15" t="str">
        <f t="shared" si="5"/>
        <v xml:space="preserve"> </v>
      </c>
    </row>
    <row r="10" spans="1:12" x14ac:dyDescent="0.3">
      <c r="A10" t="s">
        <v>62</v>
      </c>
      <c r="B10" s="15">
        <v>990</v>
      </c>
      <c r="C10" s="15">
        <f t="shared" si="4"/>
        <v>99</v>
      </c>
      <c r="D10" s="3" t="s">
        <v>53</v>
      </c>
      <c r="E10" s="13">
        <f t="shared" si="0"/>
        <v>0.8</v>
      </c>
      <c r="F10" s="15">
        <f t="shared" si="1"/>
        <v>891</v>
      </c>
      <c r="G10" s="15">
        <f t="shared" si="2"/>
        <v>79.2</v>
      </c>
      <c r="H10" s="15">
        <f t="shared" si="3"/>
        <v>970.2</v>
      </c>
      <c r="I10" s="15" t="str">
        <f>IF(G10&gt;0,IF(F10=0,"CHECK"," ")," ")</f>
        <v xml:space="preserve"> </v>
      </c>
      <c r="K10" s="1" t="s">
        <v>63</v>
      </c>
    </row>
    <row r="11" spans="1:12" x14ac:dyDescent="0.3">
      <c r="A11" t="s">
        <v>64</v>
      </c>
      <c r="B11" s="15">
        <v>946</v>
      </c>
      <c r="C11" s="15">
        <f t="shared" si="4"/>
        <v>94.600000000000009</v>
      </c>
      <c r="D11" s="3" t="s">
        <v>54</v>
      </c>
      <c r="E11" s="13">
        <f t="shared" si="0"/>
        <v>1</v>
      </c>
      <c r="F11" s="15">
        <f t="shared" si="1"/>
        <v>851.4</v>
      </c>
      <c r="G11" s="15">
        <f t="shared" si="2"/>
        <v>94.600000000000009</v>
      </c>
      <c r="H11" s="15">
        <f t="shared" si="3"/>
        <v>946</v>
      </c>
      <c r="I11" s="15" t="str">
        <f t="shared" si="5"/>
        <v xml:space="preserve"> </v>
      </c>
    </row>
    <row r="12" spans="1:12" x14ac:dyDescent="0.3">
      <c r="A12" t="s">
        <v>65</v>
      </c>
      <c r="B12" s="15">
        <v>971</v>
      </c>
      <c r="C12" s="15">
        <f t="shared" si="4"/>
        <v>97.100000000000009</v>
      </c>
      <c r="D12" s="3" t="s">
        <v>51</v>
      </c>
      <c r="E12" s="13">
        <f t="shared" si="0"/>
        <v>1.2</v>
      </c>
      <c r="F12" s="15">
        <f t="shared" si="1"/>
        <v>873.9</v>
      </c>
      <c r="G12" s="15">
        <f t="shared" si="2"/>
        <v>116.52000000000001</v>
      </c>
      <c r="H12" s="15">
        <f t="shared" si="3"/>
        <v>990.42</v>
      </c>
      <c r="I12" s="15" t="str">
        <f t="shared" si="5"/>
        <v xml:space="preserve"> </v>
      </c>
    </row>
    <row r="13" spans="1:12" x14ac:dyDescent="0.3">
      <c r="A13" t="s">
        <v>66</v>
      </c>
      <c r="B13" s="15">
        <v>706</v>
      </c>
      <c r="C13" s="15">
        <f t="shared" si="4"/>
        <v>70.600000000000009</v>
      </c>
      <c r="D13" s="3" t="s">
        <v>54</v>
      </c>
      <c r="E13" s="13">
        <f t="shared" si="0"/>
        <v>1</v>
      </c>
      <c r="F13" s="15">
        <f t="shared" si="1"/>
        <v>635.4</v>
      </c>
      <c r="G13" s="15">
        <f t="shared" si="2"/>
        <v>70.600000000000009</v>
      </c>
      <c r="H13" s="15">
        <f t="shared" si="3"/>
        <v>706</v>
      </c>
      <c r="I13" s="15" t="str">
        <f t="shared" si="5"/>
        <v xml:space="preserve"> </v>
      </c>
    </row>
    <row r="14" spans="1:12" x14ac:dyDescent="0.3">
      <c r="A14" t="s">
        <v>67</v>
      </c>
      <c r="B14" s="15">
        <v>767</v>
      </c>
      <c r="C14" s="15">
        <f t="shared" si="4"/>
        <v>76.7</v>
      </c>
      <c r="D14" s="3" t="s">
        <v>56</v>
      </c>
      <c r="E14" s="13">
        <f t="shared" si="0"/>
        <v>0.6</v>
      </c>
      <c r="F14" s="15">
        <f t="shared" si="1"/>
        <v>690.30000000000007</v>
      </c>
      <c r="G14" s="15">
        <f t="shared" si="2"/>
        <v>46.02</v>
      </c>
      <c r="H14" s="15">
        <f t="shared" si="3"/>
        <v>736.32</v>
      </c>
      <c r="I14" s="15" t="str">
        <f t="shared" si="5"/>
        <v xml:space="preserve"> </v>
      </c>
    </row>
    <row r="15" spans="1:12" x14ac:dyDescent="0.3">
      <c r="A15" t="s">
        <v>52</v>
      </c>
      <c r="B15" s="15">
        <v>813</v>
      </c>
      <c r="C15" s="15">
        <f t="shared" si="4"/>
        <v>81.300000000000011</v>
      </c>
      <c r="D15" s="3" t="s">
        <v>51</v>
      </c>
      <c r="E15" s="13">
        <f t="shared" si="0"/>
        <v>1.2</v>
      </c>
      <c r="F15" s="15">
        <f>B155*$F$1</f>
        <v>0</v>
      </c>
      <c r="G15" s="15">
        <f t="shared" si="2"/>
        <v>97.560000000000016</v>
      </c>
      <c r="H15" s="15">
        <f t="shared" si="3"/>
        <v>97.560000000000016</v>
      </c>
      <c r="I15" s="15" t="str">
        <f t="shared" si="5"/>
        <v>CHECK</v>
      </c>
    </row>
    <row r="16" spans="1:12" x14ac:dyDescent="0.3">
      <c r="A16" t="s">
        <v>68</v>
      </c>
      <c r="B16" s="15">
        <v>911</v>
      </c>
      <c r="C16" s="15">
        <f t="shared" si="4"/>
        <v>91.100000000000009</v>
      </c>
      <c r="D16" s="3" t="s">
        <v>56</v>
      </c>
      <c r="E16" s="13">
        <f t="shared" si="0"/>
        <v>0.6</v>
      </c>
      <c r="F16" s="15">
        <f t="shared" si="1"/>
        <v>819.9</v>
      </c>
      <c r="G16" s="15">
        <f t="shared" si="2"/>
        <v>54.660000000000004</v>
      </c>
      <c r="H16" s="15">
        <f t="shared" si="3"/>
        <v>874.56</v>
      </c>
      <c r="I16" s="15" t="str">
        <f t="shared" si="5"/>
        <v xml:space="preserve"> </v>
      </c>
    </row>
    <row r="17" spans="1:9" x14ac:dyDescent="0.3">
      <c r="A17" t="s">
        <v>69</v>
      </c>
      <c r="B17" s="15">
        <v>661</v>
      </c>
      <c r="C17" s="15">
        <f t="shared" si="4"/>
        <v>66.100000000000009</v>
      </c>
      <c r="D17" s="3" t="s">
        <v>51</v>
      </c>
      <c r="E17" s="13">
        <f t="shared" si="0"/>
        <v>1.2</v>
      </c>
      <c r="F17" s="15">
        <f t="shared" ref="F17" si="6">B17*$F$1</f>
        <v>594.9</v>
      </c>
      <c r="G17" s="15">
        <f t="shared" si="2"/>
        <v>79.320000000000007</v>
      </c>
      <c r="H17" s="15">
        <f t="shared" si="3"/>
        <v>674.22</v>
      </c>
      <c r="I17" s="15" t="str">
        <f t="shared" si="5"/>
        <v xml:space="preserve"> </v>
      </c>
    </row>
    <row r="18" spans="1:9" x14ac:dyDescent="0.3">
      <c r="A18" t="s">
        <v>70</v>
      </c>
      <c r="B18" s="15">
        <v>741</v>
      </c>
      <c r="C18" s="15">
        <f t="shared" si="4"/>
        <v>74.100000000000009</v>
      </c>
      <c r="D18" s="3" t="s">
        <v>59</v>
      </c>
      <c r="E18" s="13">
        <f>VLOOKUP(D18,$K$3:$L$7,2,FALSE)</f>
        <v>0</v>
      </c>
      <c r="F18" s="15">
        <f t="shared" ref="F18:F46" si="7">B18*$F$1</f>
        <v>666.9</v>
      </c>
      <c r="G18" s="15">
        <f t="shared" si="2"/>
        <v>0</v>
      </c>
      <c r="H18" s="15">
        <f t="shared" si="3"/>
        <v>666.9</v>
      </c>
      <c r="I18" s="15" t="str">
        <f t="shared" si="5"/>
        <v xml:space="preserve"> </v>
      </c>
    </row>
    <row r="19" spans="1:9" x14ac:dyDescent="0.3">
      <c r="A19" t="s">
        <v>71</v>
      </c>
      <c r="B19" s="15">
        <v>953</v>
      </c>
      <c r="C19" s="15">
        <f t="shared" si="4"/>
        <v>95.300000000000011</v>
      </c>
      <c r="D19" s="3" t="s">
        <v>54</v>
      </c>
      <c r="E19" s="13">
        <f t="shared" si="0"/>
        <v>1</v>
      </c>
      <c r="F19" s="15">
        <f t="shared" si="7"/>
        <v>857.7</v>
      </c>
      <c r="G19" s="15">
        <f t="shared" si="2"/>
        <v>95.300000000000011</v>
      </c>
      <c r="H19" s="15">
        <f t="shared" si="3"/>
        <v>953</v>
      </c>
      <c r="I19" s="15" t="str">
        <f t="shared" si="5"/>
        <v xml:space="preserve"> </v>
      </c>
    </row>
    <row r="20" spans="1:9" x14ac:dyDescent="0.3">
      <c r="A20" t="s">
        <v>72</v>
      </c>
      <c r="B20" s="15">
        <v>766</v>
      </c>
      <c r="C20" s="15">
        <f t="shared" si="4"/>
        <v>76.600000000000009</v>
      </c>
      <c r="D20" s="3" t="s">
        <v>59</v>
      </c>
      <c r="E20" s="13">
        <f t="shared" si="0"/>
        <v>0</v>
      </c>
      <c r="F20" s="15">
        <f t="shared" si="7"/>
        <v>689.4</v>
      </c>
      <c r="G20" s="15">
        <f t="shared" si="2"/>
        <v>0</v>
      </c>
      <c r="H20" s="15">
        <f t="shared" si="3"/>
        <v>689.4</v>
      </c>
      <c r="I20" s="15" t="str">
        <f t="shared" si="5"/>
        <v xml:space="preserve"> </v>
      </c>
    </row>
    <row r="21" spans="1:9" x14ac:dyDescent="0.3">
      <c r="A21" t="s">
        <v>73</v>
      </c>
      <c r="B21" s="15">
        <v>768</v>
      </c>
      <c r="C21" s="15">
        <f t="shared" si="4"/>
        <v>76.800000000000011</v>
      </c>
      <c r="D21" s="3" t="s">
        <v>54</v>
      </c>
      <c r="E21" s="13">
        <f t="shared" si="0"/>
        <v>1</v>
      </c>
      <c r="F21" s="15">
        <f t="shared" si="7"/>
        <v>691.2</v>
      </c>
      <c r="G21" s="15">
        <f t="shared" si="2"/>
        <v>76.800000000000011</v>
      </c>
      <c r="H21" s="15">
        <f t="shared" si="3"/>
        <v>768</v>
      </c>
      <c r="I21" s="15" t="str">
        <f t="shared" si="5"/>
        <v xml:space="preserve"> </v>
      </c>
    </row>
    <row r="22" spans="1:9" x14ac:dyDescent="0.3">
      <c r="A22" t="s">
        <v>74</v>
      </c>
      <c r="B22" s="15">
        <v>541</v>
      </c>
      <c r="C22" s="15">
        <f t="shared" si="4"/>
        <v>54.1</v>
      </c>
      <c r="D22" s="3" t="s">
        <v>59</v>
      </c>
      <c r="E22" s="13">
        <f t="shared" si="0"/>
        <v>0</v>
      </c>
      <c r="F22" s="15">
        <f t="shared" si="7"/>
        <v>486.90000000000003</v>
      </c>
      <c r="G22" s="15">
        <f t="shared" si="2"/>
        <v>0</v>
      </c>
      <c r="H22" s="15">
        <f t="shared" si="3"/>
        <v>486.90000000000003</v>
      </c>
      <c r="I22" s="15" t="str">
        <f t="shared" si="5"/>
        <v xml:space="preserve"> </v>
      </c>
    </row>
    <row r="23" spans="1:9" x14ac:dyDescent="0.3">
      <c r="A23" t="s">
        <v>75</v>
      </c>
      <c r="B23" s="15">
        <v>520</v>
      </c>
      <c r="C23" s="15">
        <f t="shared" si="4"/>
        <v>52</v>
      </c>
      <c r="D23" s="3" t="s">
        <v>56</v>
      </c>
      <c r="E23" s="13">
        <f t="shared" si="0"/>
        <v>0.6</v>
      </c>
      <c r="F23" s="15">
        <f t="shared" si="7"/>
        <v>468</v>
      </c>
      <c r="G23" s="15">
        <f t="shared" si="2"/>
        <v>31.2</v>
      </c>
      <c r="H23" s="15">
        <f t="shared" si="3"/>
        <v>499.2</v>
      </c>
      <c r="I23" s="15" t="str">
        <f t="shared" si="5"/>
        <v xml:space="preserve"> </v>
      </c>
    </row>
    <row r="24" spans="1:9" x14ac:dyDescent="0.3">
      <c r="A24" t="s">
        <v>76</v>
      </c>
      <c r="B24" s="15">
        <v>946</v>
      </c>
      <c r="C24" s="15">
        <f t="shared" si="4"/>
        <v>94.600000000000009</v>
      </c>
      <c r="D24" s="3" t="s">
        <v>56</v>
      </c>
      <c r="E24" s="13">
        <f t="shared" si="0"/>
        <v>0.6</v>
      </c>
      <c r="F24" s="15">
        <f t="shared" si="7"/>
        <v>851.4</v>
      </c>
      <c r="G24" s="15">
        <f t="shared" si="2"/>
        <v>56.760000000000005</v>
      </c>
      <c r="H24" s="15">
        <f t="shared" si="3"/>
        <v>908.16</v>
      </c>
      <c r="I24" s="15" t="str">
        <f t="shared" si="5"/>
        <v xml:space="preserve"> </v>
      </c>
    </row>
    <row r="25" spans="1:9" x14ac:dyDescent="0.3">
      <c r="A25" t="s">
        <v>77</v>
      </c>
      <c r="B25" s="15">
        <v>942</v>
      </c>
      <c r="C25" s="15">
        <f t="shared" si="4"/>
        <v>94.2</v>
      </c>
      <c r="D25" s="3" t="s">
        <v>59</v>
      </c>
      <c r="E25" s="13">
        <f t="shared" si="0"/>
        <v>0</v>
      </c>
      <c r="F25" s="15">
        <f t="shared" si="7"/>
        <v>847.80000000000007</v>
      </c>
      <c r="G25" s="15">
        <f t="shared" si="2"/>
        <v>0</v>
      </c>
      <c r="H25" s="15">
        <f t="shared" si="3"/>
        <v>847.80000000000007</v>
      </c>
      <c r="I25" s="15" t="str">
        <f t="shared" si="5"/>
        <v xml:space="preserve"> </v>
      </c>
    </row>
    <row r="26" spans="1:9" x14ac:dyDescent="0.3">
      <c r="A26" t="s">
        <v>78</v>
      </c>
      <c r="B26" s="15">
        <v>896</v>
      </c>
      <c r="C26" s="15">
        <f t="shared" si="4"/>
        <v>89.600000000000009</v>
      </c>
      <c r="D26" s="3" t="s">
        <v>54</v>
      </c>
      <c r="E26" s="13">
        <f t="shared" si="0"/>
        <v>1</v>
      </c>
      <c r="F26" s="15">
        <f t="shared" si="7"/>
        <v>806.4</v>
      </c>
      <c r="G26" s="15">
        <f t="shared" si="2"/>
        <v>89.600000000000009</v>
      </c>
      <c r="H26" s="15">
        <f t="shared" si="3"/>
        <v>896</v>
      </c>
      <c r="I26" s="15" t="str">
        <f t="shared" si="5"/>
        <v xml:space="preserve"> </v>
      </c>
    </row>
    <row r="27" spans="1:9" x14ac:dyDescent="0.3">
      <c r="A27" t="s">
        <v>79</v>
      </c>
      <c r="B27" s="15">
        <v>507</v>
      </c>
      <c r="C27" s="15">
        <f t="shared" si="4"/>
        <v>50.7</v>
      </c>
      <c r="D27" s="3" t="s">
        <v>51</v>
      </c>
      <c r="E27" s="13">
        <f t="shared" si="0"/>
        <v>1.2</v>
      </c>
      <c r="F27" s="15">
        <f t="shared" si="7"/>
        <v>456.3</v>
      </c>
      <c r="G27" s="15">
        <f t="shared" si="2"/>
        <v>60.84</v>
      </c>
      <c r="H27" s="15">
        <f t="shared" si="3"/>
        <v>517.14</v>
      </c>
      <c r="I27" s="15" t="str">
        <f t="shared" si="5"/>
        <v xml:space="preserve"> </v>
      </c>
    </row>
    <row r="28" spans="1:9" x14ac:dyDescent="0.3">
      <c r="A28" t="s">
        <v>80</v>
      </c>
      <c r="B28" s="15">
        <v>583</v>
      </c>
      <c r="C28" s="15">
        <f t="shared" si="4"/>
        <v>58.300000000000004</v>
      </c>
      <c r="D28" s="3" t="s">
        <v>54</v>
      </c>
      <c r="E28" s="13">
        <f t="shared" si="0"/>
        <v>1</v>
      </c>
      <c r="F28" s="15">
        <f t="shared" si="7"/>
        <v>524.70000000000005</v>
      </c>
      <c r="G28" s="15">
        <f t="shared" si="2"/>
        <v>58.300000000000004</v>
      </c>
      <c r="H28" s="15">
        <f t="shared" si="3"/>
        <v>583</v>
      </c>
      <c r="I28" s="15" t="str">
        <f t="shared" si="5"/>
        <v xml:space="preserve"> </v>
      </c>
    </row>
    <row r="29" spans="1:9" x14ac:dyDescent="0.3">
      <c r="A29" t="s">
        <v>81</v>
      </c>
      <c r="B29" s="15">
        <v>608</v>
      </c>
      <c r="C29" s="15">
        <f t="shared" si="4"/>
        <v>60.800000000000004</v>
      </c>
      <c r="D29" s="3" t="s">
        <v>53</v>
      </c>
      <c r="E29" s="13">
        <f t="shared" si="0"/>
        <v>0.8</v>
      </c>
      <c r="F29" s="15">
        <f t="shared" si="7"/>
        <v>547.20000000000005</v>
      </c>
      <c r="G29" s="15">
        <f t="shared" si="2"/>
        <v>48.640000000000008</v>
      </c>
      <c r="H29" s="15">
        <f t="shared" si="3"/>
        <v>595.84</v>
      </c>
      <c r="I29" s="15" t="str">
        <f t="shared" si="5"/>
        <v xml:space="preserve"> </v>
      </c>
    </row>
    <row r="30" spans="1:9" x14ac:dyDescent="0.3">
      <c r="A30" t="s">
        <v>82</v>
      </c>
      <c r="B30" s="15">
        <v>635</v>
      </c>
      <c r="C30" s="15">
        <f t="shared" si="4"/>
        <v>63.5</v>
      </c>
      <c r="D30" s="3" t="s">
        <v>56</v>
      </c>
      <c r="E30" s="13">
        <f t="shared" si="0"/>
        <v>0.6</v>
      </c>
      <c r="F30" s="15">
        <f t="shared" si="7"/>
        <v>571.5</v>
      </c>
      <c r="G30" s="15">
        <f t="shared" si="2"/>
        <v>38.1</v>
      </c>
      <c r="H30" s="15">
        <f t="shared" si="3"/>
        <v>609.6</v>
      </c>
      <c r="I30" s="15" t="str">
        <f t="shared" si="5"/>
        <v xml:space="preserve"> </v>
      </c>
    </row>
    <row r="31" spans="1:9" x14ac:dyDescent="0.3">
      <c r="A31" t="s">
        <v>83</v>
      </c>
      <c r="B31" s="15">
        <v>784</v>
      </c>
      <c r="C31" s="15">
        <f t="shared" si="4"/>
        <v>78.400000000000006</v>
      </c>
      <c r="D31" s="3" t="s">
        <v>59</v>
      </c>
      <c r="E31" s="13">
        <f t="shared" si="0"/>
        <v>0</v>
      </c>
      <c r="F31" s="15">
        <f t="shared" si="7"/>
        <v>705.6</v>
      </c>
      <c r="G31" s="15">
        <f t="shared" si="2"/>
        <v>0</v>
      </c>
      <c r="H31" s="15">
        <f t="shared" si="3"/>
        <v>705.6</v>
      </c>
      <c r="I31" s="15" t="str">
        <f t="shared" si="5"/>
        <v xml:space="preserve"> </v>
      </c>
    </row>
    <row r="32" spans="1:9" x14ac:dyDescent="0.3">
      <c r="A32" t="s">
        <v>84</v>
      </c>
      <c r="B32" s="15">
        <v>949</v>
      </c>
      <c r="C32" s="15">
        <f t="shared" si="4"/>
        <v>94.9</v>
      </c>
      <c r="D32" s="3" t="s">
        <v>53</v>
      </c>
      <c r="E32" s="13">
        <f t="shared" si="0"/>
        <v>0.8</v>
      </c>
      <c r="F32" s="15">
        <f t="shared" si="7"/>
        <v>854.1</v>
      </c>
      <c r="G32" s="15">
        <f t="shared" si="2"/>
        <v>75.92</v>
      </c>
      <c r="H32" s="15">
        <f t="shared" si="3"/>
        <v>930.02</v>
      </c>
      <c r="I32" s="15" t="str">
        <f t="shared" si="5"/>
        <v xml:space="preserve"> </v>
      </c>
    </row>
    <row r="33" spans="1:9" x14ac:dyDescent="0.3">
      <c r="A33" t="s">
        <v>85</v>
      </c>
      <c r="B33" s="15">
        <v>915</v>
      </c>
      <c r="C33" s="15">
        <f t="shared" si="4"/>
        <v>91.5</v>
      </c>
      <c r="D33" s="3" t="s">
        <v>59</v>
      </c>
      <c r="E33" s="13">
        <f t="shared" si="0"/>
        <v>0</v>
      </c>
      <c r="F33" s="15">
        <f t="shared" si="7"/>
        <v>823.5</v>
      </c>
      <c r="G33" s="15">
        <f t="shared" si="2"/>
        <v>0</v>
      </c>
      <c r="H33" s="15">
        <f t="shared" si="3"/>
        <v>823.5</v>
      </c>
      <c r="I33" s="15" t="str">
        <f t="shared" si="5"/>
        <v xml:space="preserve"> </v>
      </c>
    </row>
    <row r="34" spans="1:9" x14ac:dyDescent="0.3">
      <c r="A34" t="s">
        <v>86</v>
      </c>
      <c r="B34" s="15">
        <v>610</v>
      </c>
      <c r="C34" s="15">
        <f t="shared" si="4"/>
        <v>61</v>
      </c>
      <c r="D34" s="3" t="s">
        <v>59</v>
      </c>
      <c r="E34" s="13">
        <f t="shared" si="0"/>
        <v>0</v>
      </c>
      <c r="F34" s="15">
        <f t="shared" si="7"/>
        <v>549</v>
      </c>
      <c r="G34" s="15">
        <f t="shared" si="2"/>
        <v>0</v>
      </c>
      <c r="H34" s="15">
        <f t="shared" si="3"/>
        <v>549</v>
      </c>
      <c r="I34" s="15" t="str">
        <f t="shared" si="5"/>
        <v xml:space="preserve"> </v>
      </c>
    </row>
    <row r="35" spans="1:9" x14ac:dyDescent="0.3">
      <c r="A35" t="s">
        <v>64</v>
      </c>
      <c r="B35" s="15">
        <v>829</v>
      </c>
      <c r="C35" s="15">
        <f t="shared" si="4"/>
        <v>82.9</v>
      </c>
      <c r="D35" s="3" t="s">
        <v>51</v>
      </c>
      <c r="E35" s="13">
        <f t="shared" si="0"/>
        <v>1.2</v>
      </c>
      <c r="F35" s="15">
        <f t="shared" si="7"/>
        <v>746.1</v>
      </c>
      <c r="G35" s="15">
        <f t="shared" si="2"/>
        <v>99.48</v>
      </c>
      <c r="H35" s="15">
        <f t="shared" si="3"/>
        <v>845.58</v>
      </c>
      <c r="I35" s="15" t="str">
        <f t="shared" si="5"/>
        <v xml:space="preserve"> </v>
      </c>
    </row>
    <row r="36" spans="1:9" x14ac:dyDescent="0.3">
      <c r="A36" t="s">
        <v>87</v>
      </c>
      <c r="B36" s="15">
        <v>761</v>
      </c>
      <c r="C36" s="15">
        <f t="shared" si="4"/>
        <v>76.100000000000009</v>
      </c>
      <c r="D36" s="3" t="s">
        <v>51</v>
      </c>
      <c r="E36" s="13">
        <f t="shared" si="0"/>
        <v>1.2</v>
      </c>
      <c r="F36" s="15">
        <f t="shared" si="7"/>
        <v>684.9</v>
      </c>
      <c r="G36" s="15">
        <f t="shared" si="2"/>
        <v>91.320000000000007</v>
      </c>
      <c r="H36" s="15">
        <f t="shared" si="3"/>
        <v>776.22</v>
      </c>
      <c r="I36" s="15" t="str">
        <f t="shared" si="5"/>
        <v xml:space="preserve"> </v>
      </c>
    </row>
    <row r="37" spans="1:9" x14ac:dyDescent="0.3">
      <c r="A37" t="s">
        <v>88</v>
      </c>
      <c r="B37" s="15">
        <v>655</v>
      </c>
      <c r="C37" s="15">
        <f t="shared" si="4"/>
        <v>65.5</v>
      </c>
      <c r="D37" s="3" t="s">
        <v>54</v>
      </c>
      <c r="E37" s="13">
        <f t="shared" si="0"/>
        <v>1</v>
      </c>
      <c r="F37" s="15">
        <f t="shared" si="7"/>
        <v>589.5</v>
      </c>
      <c r="G37" s="15">
        <f t="shared" si="2"/>
        <v>65.5</v>
      </c>
      <c r="H37" s="15">
        <f t="shared" si="3"/>
        <v>655</v>
      </c>
      <c r="I37" s="15" t="str">
        <f t="shared" si="5"/>
        <v xml:space="preserve"> </v>
      </c>
    </row>
    <row r="38" spans="1:9" x14ac:dyDescent="0.3">
      <c r="A38" t="s">
        <v>89</v>
      </c>
      <c r="B38" s="15">
        <v>602</v>
      </c>
      <c r="C38" s="15">
        <f t="shared" si="4"/>
        <v>60.2</v>
      </c>
      <c r="D38" s="3" t="s">
        <v>54</v>
      </c>
      <c r="E38" s="13">
        <f t="shared" si="0"/>
        <v>1</v>
      </c>
      <c r="F38" s="15">
        <f t="shared" si="7"/>
        <v>541.80000000000007</v>
      </c>
      <c r="G38" s="15">
        <f t="shared" si="2"/>
        <v>60.2</v>
      </c>
      <c r="H38" s="15">
        <f t="shared" si="3"/>
        <v>602.00000000000011</v>
      </c>
      <c r="I38" s="15" t="str">
        <f t="shared" si="5"/>
        <v xml:space="preserve"> </v>
      </c>
    </row>
    <row r="39" spans="1:9" x14ac:dyDescent="0.3">
      <c r="A39" t="s">
        <v>90</v>
      </c>
      <c r="B39" s="15">
        <v>696</v>
      </c>
      <c r="C39" s="15">
        <f t="shared" si="4"/>
        <v>69.600000000000009</v>
      </c>
      <c r="D39" s="3" t="s">
        <v>54</v>
      </c>
      <c r="E39" s="13">
        <f t="shared" si="0"/>
        <v>1</v>
      </c>
      <c r="F39" s="15">
        <f t="shared" si="7"/>
        <v>626.4</v>
      </c>
      <c r="G39" s="15">
        <f t="shared" si="2"/>
        <v>69.600000000000009</v>
      </c>
      <c r="H39" s="15">
        <f t="shared" si="3"/>
        <v>696</v>
      </c>
      <c r="I39" s="15" t="str">
        <f t="shared" si="5"/>
        <v xml:space="preserve"> </v>
      </c>
    </row>
    <row r="40" spans="1:9" x14ac:dyDescent="0.3">
      <c r="A40" t="s">
        <v>91</v>
      </c>
      <c r="B40" s="15">
        <v>606</v>
      </c>
      <c r="C40" s="15">
        <f t="shared" si="4"/>
        <v>60.6</v>
      </c>
      <c r="D40" s="3" t="s">
        <v>54</v>
      </c>
      <c r="E40" s="13">
        <f t="shared" si="0"/>
        <v>1</v>
      </c>
      <c r="F40" s="15">
        <f t="shared" si="7"/>
        <v>545.4</v>
      </c>
      <c r="G40" s="15">
        <f t="shared" si="2"/>
        <v>60.6</v>
      </c>
      <c r="H40" s="15">
        <f t="shared" si="3"/>
        <v>606</v>
      </c>
      <c r="I40" s="15" t="str">
        <f t="shared" si="5"/>
        <v xml:space="preserve"> </v>
      </c>
    </row>
    <row r="41" spans="1:9" x14ac:dyDescent="0.3">
      <c r="A41" t="s">
        <v>92</v>
      </c>
      <c r="B41" s="15">
        <v>915</v>
      </c>
      <c r="C41" s="15">
        <f t="shared" si="4"/>
        <v>91.5</v>
      </c>
      <c r="D41" s="3" t="s">
        <v>53</v>
      </c>
      <c r="E41" s="13">
        <f t="shared" si="0"/>
        <v>0.8</v>
      </c>
      <c r="F41" s="15">
        <f t="shared" si="7"/>
        <v>823.5</v>
      </c>
      <c r="G41" s="15">
        <f t="shared" si="2"/>
        <v>73.2</v>
      </c>
      <c r="H41" s="15">
        <f t="shared" si="3"/>
        <v>896.7</v>
      </c>
      <c r="I41" s="15" t="str">
        <f t="shared" si="5"/>
        <v xml:space="preserve"> </v>
      </c>
    </row>
    <row r="42" spans="1:9" x14ac:dyDescent="0.3">
      <c r="A42" t="s">
        <v>93</v>
      </c>
      <c r="B42" s="15">
        <v>661</v>
      </c>
      <c r="C42" s="15">
        <f t="shared" si="4"/>
        <v>66.100000000000009</v>
      </c>
      <c r="D42" s="3" t="s">
        <v>59</v>
      </c>
      <c r="E42" s="13">
        <f t="shared" si="0"/>
        <v>0</v>
      </c>
      <c r="F42" s="15">
        <f t="shared" si="7"/>
        <v>594.9</v>
      </c>
      <c r="G42" s="15">
        <f t="shared" si="2"/>
        <v>0</v>
      </c>
      <c r="H42" s="15">
        <f t="shared" si="3"/>
        <v>594.9</v>
      </c>
      <c r="I42" s="15" t="str">
        <f t="shared" si="5"/>
        <v xml:space="preserve"> </v>
      </c>
    </row>
    <row r="43" spans="1:9" x14ac:dyDescent="0.3">
      <c r="A43" t="s">
        <v>94</v>
      </c>
      <c r="B43" s="15">
        <v>922</v>
      </c>
      <c r="C43" s="15">
        <f t="shared" si="4"/>
        <v>92.2</v>
      </c>
      <c r="D43" s="3" t="s">
        <v>56</v>
      </c>
      <c r="E43" s="13">
        <f t="shared" si="0"/>
        <v>0.6</v>
      </c>
      <c r="F43" s="15">
        <f t="shared" si="7"/>
        <v>829.80000000000007</v>
      </c>
      <c r="G43" s="15">
        <f t="shared" si="2"/>
        <v>55.32</v>
      </c>
      <c r="H43" s="15">
        <f t="shared" si="3"/>
        <v>885.12000000000012</v>
      </c>
      <c r="I43" s="15" t="str">
        <f t="shared" si="5"/>
        <v xml:space="preserve"> </v>
      </c>
    </row>
    <row r="44" spans="1:9" x14ac:dyDescent="0.3">
      <c r="A44" t="s">
        <v>95</v>
      </c>
      <c r="B44" s="15">
        <v>957</v>
      </c>
      <c r="C44" s="15">
        <f t="shared" si="4"/>
        <v>95.7</v>
      </c>
      <c r="D44" s="3" t="s">
        <v>59</v>
      </c>
      <c r="E44" s="13">
        <f t="shared" si="0"/>
        <v>0</v>
      </c>
      <c r="F44" s="15">
        <f t="shared" si="7"/>
        <v>861.30000000000007</v>
      </c>
      <c r="G44" s="15">
        <f t="shared" si="2"/>
        <v>0</v>
      </c>
      <c r="H44" s="15">
        <f t="shared" si="3"/>
        <v>861.30000000000007</v>
      </c>
      <c r="I44" s="15" t="str">
        <f t="shared" si="5"/>
        <v xml:space="preserve"> </v>
      </c>
    </row>
    <row r="45" spans="1:9" x14ac:dyDescent="0.3">
      <c r="A45" t="s">
        <v>96</v>
      </c>
      <c r="B45" s="15">
        <v>605</v>
      </c>
      <c r="C45" s="15">
        <f t="shared" si="4"/>
        <v>60.5</v>
      </c>
      <c r="D45" s="3" t="s">
        <v>54</v>
      </c>
      <c r="E45" s="13">
        <f t="shared" si="0"/>
        <v>1</v>
      </c>
      <c r="F45" s="15">
        <f t="shared" si="7"/>
        <v>544.5</v>
      </c>
      <c r="G45" s="15">
        <f t="shared" si="2"/>
        <v>60.5</v>
      </c>
      <c r="H45" s="15">
        <f t="shared" si="3"/>
        <v>605</v>
      </c>
      <c r="I45" s="15" t="str">
        <f t="shared" si="5"/>
        <v xml:space="preserve"> </v>
      </c>
    </row>
    <row r="46" spans="1:9" x14ac:dyDescent="0.3">
      <c r="A46" t="s">
        <v>97</v>
      </c>
      <c r="B46" s="15">
        <v>539</v>
      </c>
      <c r="C46" s="15">
        <f t="shared" si="4"/>
        <v>53.900000000000006</v>
      </c>
      <c r="D46" s="3" t="s">
        <v>53</v>
      </c>
      <c r="E46" s="13">
        <f t="shared" si="0"/>
        <v>0.8</v>
      </c>
      <c r="F46" s="15">
        <f t="shared" si="7"/>
        <v>485.1</v>
      </c>
      <c r="G46" s="15">
        <f t="shared" si="2"/>
        <v>43.120000000000005</v>
      </c>
      <c r="H46" s="15">
        <f t="shared" si="3"/>
        <v>528.22</v>
      </c>
      <c r="I46" s="15" t="str">
        <f t="shared" si="5"/>
        <v xml:space="preserve"> </v>
      </c>
    </row>
  </sheetData>
  <conditionalFormatting sqref="I3:I46">
    <cfRule type="cellIs" dxfId="0" priority="1" operator="equal">
      <formula>"check"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workbookViewId="0">
      <pane ySplit="2" topLeftCell="A3" activePane="bottomLeft" state="frozen"/>
      <selection activeCell="J7" sqref="J7"/>
      <selection pane="bottomLeft" activeCell="J7" sqref="J7"/>
    </sheetView>
  </sheetViews>
  <sheetFormatPr defaultRowHeight="14.4" x14ac:dyDescent="0.3"/>
  <cols>
    <col min="1" max="1" width="17.88671875" bestFit="1" customWidth="1"/>
    <col min="2" max="2" width="11.44140625" customWidth="1"/>
    <col min="3" max="3" width="12.109375" bestFit="1" customWidth="1"/>
    <col min="4" max="4" width="8.88671875" style="10"/>
  </cols>
  <sheetData>
    <row r="1" spans="1:6" x14ac:dyDescent="0.3">
      <c r="C1">
        <v>8</v>
      </c>
      <c r="D1" s="10">
        <v>15</v>
      </c>
    </row>
    <row r="2" spans="1:6" x14ac:dyDescent="0.3">
      <c r="A2" s="1" t="s">
        <v>10</v>
      </c>
      <c r="B2" s="1" t="s">
        <v>98</v>
      </c>
      <c r="C2" s="1" t="s">
        <v>99</v>
      </c>
      <c r="D2" s="18" t="s">
        <v>100</v>
      </c>
    </row>
    <row r="3" spans="1:6" x14ac:dyDescent="0.3">
      <c r="A3" s="17" t="s">
        <v>101</v>
      </c>
      <c r="B3">
        <v>5</v>
      </c>
      <c r="C3">
        <f>MAX(B3-$C$1,0)</f>
        <v>0</v>
      </c>
      <c r="D3" s="10">
        <f>C3*$D$1</f>
        <v>0</v>
      </c>
      <c r="F3" t="s">
        <v>102</v>
      </c>
    </row>
    <row r="4" spans="1:6" x14ac:dyDescent="0.3">
      <c r="A4" s="17" t="s">
        <v>103</v>
      </c>
      <c r="B4">
        <v>10</v>
      </c>
      <c r="C4">
        <f t="shared" ref="C4:C32" si="0">MAX(B4-$C$1,0)</f>
        <v>2</v>
      </c>
      <c r="D4" s="10">
        <f t="shared" ref="D4:D32" si="1">C4*$D$1</f>
        <v>30</v>
      </c>
      <c r="F4" t="s">
        <v>104</v>
      </c>
    </row>
    <row r="5" spans="1:6" s="1" customFormat="1" x14ac:dyDescent="0.3">
      <c r="A5" s="17" t="s">
        <v>105</v>
      </c>
      <c r="B5">
        <v>5</v>
      </c>
      <c r="C5">
        <f t="shared" si="0"/>
        <v>0</v>
      </c>
      <c r="D5" s="10">
        <f t="shared" si="1"/>
        <v>0</v>
      </c>
    </row>
    <row r="6" spans="1:6" x14ac:dyDescent="0.3">
      <c r="A6" s="17" t="s">
        <v>106</v>
      </c>
      <c r="B6">
        <v>7</v>
      </c>
      <c r="C6">
        <f t="shared" si="0"/>
        <v>0</v>
      </c>
      <c r="D6" s="10">
        <f t="shared" si="1"/>
        <v>0</v>
      </c>
    </row>
    <row r="7" spans="1:6" x14ac:dyDescent="0.3">
      <c r="A7" s="17" t="s">
        <v>107</v>
      </c>
      <c r="B7">
        <v>10</v>
      </c>
      <c r="C7">
        <f t="shared" si="0"/>
        <v>2</v>
      </c>
      <c r="D7" s="10">
        <f t="shared" si="1"/>
        <v>30</v>
      </c>
    </row>
    <row r="8" spans="1:6" x14ac:dyDescent="0.3">
      <c r="A8" s="17" t="s">
        <v>108</v>
      </c>
      <c r="B8">
        <v>8</v>
      </c>
      <c r="C8">
        <f t="shared" si="0"/>
        <v>0</v>
      </c>
      <c r="D8" s="10">
        <f t="shared" si="1"/>
        <v>0</v>
      </c>
    </row>
    <row r="9" spans="1:6" x14ac:dyDescent="0.3">
      <c r="A9" s="17" t="s">
        <v>109</v>
      </c>
      <c r="B9">
        <v>9</v>
      </c>
      <c r="C9">
        <f t="shared" si="0"/>
        <v>1</v>
      </c>
      <c r="D9" s="10">
        <f t="shared" si="1"/>
        <v>15</v>
      </c>
    </row>
    <row r="10" spans="1:6" x14ac:dyDescent="0.3">
      <c r="A10" s="17" t="s">
        <v>110</v>
      </c>
      <c r="B10">
        <v>8</v>
      </c>
      <c r="C10">
        <f t="shared" si="0"/>
        <v>0</v>
      </c>
      <c r="D10" s="10">
        <f t="shared" si="1"/>
        <v>0</v>
      </c>
    </row>
    <row r="11" spans="1:6" x14ac:dyDescent="0.3">
      <c r="A11" s="17" t="s">
        <v>111</v>
      </c>
      <c r="B11">
        <v>8</v>
      </c>
      <c r="C11">
        <f t="shared" si="0"/>
        <v>0</v>
      </c>
      <c r="D11" s="10">
        <f t="shared" si="1"/>
        <v>0</v>
      </c>
    </row>
    <row r="12" spans="1:6" x14ac:dyDescent="0.3">
      <c r="A12" s="17" t="s">
        <v>112</v>
      </c>
      <c r="B12">
        <v>10</v>
      </c>
      <c r="C12">
        <f t="shared" si="0"/>
        <v>2</v>
      </c>
      <c r="D12" s="10">
        <f t="shared" si="1"/>
        <v>30</v>
      </c>
    </row>
    <row r="13" spans="1:6" x14ac:dyDescent="0.3">
      <c r="A13" s="17" t="s">
        <v>113</v>
      </c>
      <c r="B13">
        <v>7</v>
      </c>
      <c r="C13">
        <f t="shared" si="0"/>
        <v>0</v>
      </c>
      <c r="D13" s="10">
        <f t="shared" si="1"/>
        <v>0</v>
      </c>
    </row>
    <row r="14" spans="1:6" x14ac:dyDescent="0.3">
      <c r="A14" s="17" t="s">
        <v>114</v>
      </c>
      <c r="B14">
        <v>6</v>
      </c>
      <c r="C14">
        <f t="shared" si="0"/>
        <v>0</v>
      </c>
      <c r="D14" s="10">
        <f t="shared" si="1"/>
        <v>0</v>
      </c>
    </row>
    <row r="15" spans="1:6" x14ac:dyDescent="0.3">
      <c r="A15" s="17" t="s">
        <v>115</v>
      </c>
      <c r="B15">
        <v>4</v>
      </c>
      <c r="C15">
        <f t="shared" si="0"/>
        <v>0</v>
      </c>
      <c r="D15" s="10">
        <f t="shared" si="1"/>
        <v>0</v>
      </c>
    </row>
    <row r="16" spans="1:6" x14ac:dyDescent="0.3">
      <c r="A16" s="17" t="s">
        <v>116</v>
      </c>
      <c r="B16">
        <v>6</v>
      </c>
      <c r="C16">
        <f t="shared" si="0"/>
        <v>0</v>
      </c>
      <c r="D16" s="10">
        <f t="shared" si="1"/>
        <v>0</v>
      </c>
    </row>
    <row r="17" spans="1:4" x14ac:dyDescent="0.3">
      <c r="A17" s="17" t="s">
        <v>117</v>
      </c>
      <c r="B17">
        <v>6</v>
      </c>
      <c r="C17">
        <f t="shared" si="0"/>
        <v>0</v>
      </c>
      <c r="D17" s="10">
        <f t="shared" si="1"/>
        <v>0</v>
      </c>
    </row>
    <row r="18" spans="1:4" x14ac:dyDescent="0.3">
      <c r="A18" s="17" t="s">
        <v>118</v>
      </c>
      <c r="B18">
        <v>5</v>
      </c>
      <c r="C18">
        <f t="shared" si="0"/>
        <v>0</v>
      </c>
      <c r="D18" s="10">
        <f t="shared" si="1"/>
        <v>0</v>
      </c>
    </row>
    <row r="19" spans="1:4" x14ac:dyDescent="0.3">
      <c r="A19" s="17" t="s">
        <v>119</v>
      </c>
      <c r="B19">
        <v>4</v>
      </c>
      <c r="C19">
        <f t="shared" si="0"/>
        <v>0</v>
      </c>
      <c r="D19" s="10">
        <f t="shared" si="1"/>
        <v>0</v>
      </c>
    </row>
    <row r="20" spans="1:4" x14ac:dyDescent="0.3">
      <c r="A20" s="17" t="s">
        <v>120</v>
      </c>
      <c r="B20">
        <v>7</v>
      </c>
      <c r="C20">
        <f t="shared" si="0"/>
        <v>0</v>
      </c>
      <c r="D20" s="10">
        <f t="shared" si="1"/>
        <v>0</v>
      </c>
    </row>
    <row r="21" spans="1:4" x14ac:dyDescent="0.3">
      <c r="A21" s="17" t="s">
        <v>121</v>
      </c>
      <c r="B21">
        <v>10</v>
      </c>
      <c r="C21">
        <f t="shared" si="0"/>
        <v>2</v>
      </c>
      <c r="D21" s="10">
        <f t="shared" si="1"/>
        <v>30</v>
      </c>
    </row>
    <row r="22" spans="1:4" x14ac:dyDescent="0.3">
      <c r="A22" s="17" t="s">
        <v>122</v>
      </c>
      <c r="B22">
        <v>10</v>
      </c>
      <c r="C22">
        <f t="shared" si="0"/>
        <v>2</v>
      </c>
      <c r="D22" s="10">
        <f t="shared" si="1"/>
        <v>30</v>
      </c>
    </row>
    <row r="23" spans="1:4" x14ac:dyDescent="0.3">
      <c r="A23" s="17" t="s">
        <v>123</v>
      </c>
      <c r="B23">
        <v>7</v>
      </c>
      <c r="C23">
        <f t="shared" si="0"/>
        <v>0</v>
      </c>
      <c r="D23" s="10">
        <f t="shared" si="1"/>
        <v>0</v>
      </c>
    </row>
    <row r="24" spans="1:4" x14ac:dyDescent="0.3">
      <c r="A24" s="17" t="s">
        <v>124</v>
      </c>
      <c r="B24">
        <v>9</v>
      </c>
      <c r="C24">
        <f t="shared" si="0"/>
        <v>1</v>
      </c>
      <c r="D24" s="10">
        <f t="shared" si="1"/>
        <v>15</v>
      </c>
    </row>
    <row r="25" spans="1:4" x14ac:dyDescent="0.3">
      <c r="A25" s="17" t="s">
        <v>125</v>
      </c>
      <c r="B25">
        <v>4</v>
      </c>
      <c r="C25">
        <f t="shared" si="0"/>
        <v>0</v>
      </c>
      <c r="D25" s="10">
        <f t="shared" si="1"/>
        <v>0</v>
      </c>
    </row>
    <row r="26" spans="1:4" x14ac:dyDescent="0.3">
      <c r="A26" s="17" t="s">
        <v>126</v>
      </c>
      <c r="B26">
        <v>6</v>
      </c>
      <c r="C26">
        <f t="shared" si="0"/>
        <v>0</v>
      </c>
      <c r="D26" s="10">
        <f t="shared" si="1"/>
        <v>0</v>
      </c>
    </row>
    <row r="27" spans="1:4" x14ac:dyDescent="0.3">
      <c r="A27" s="17" t="s">
        <v>127</v>
      </c>
      <c r="B27">
        <v>6</v>
      </c>
      <c r="C27">
        <f t="shared" si="0"/>
        <v>0</v>
      </c>
      <c r="D27" s="10">
        <f t="shared" si="1"/>
        <v>0</v>
      </c>
    </row>
    <row r="28" spans="1:4" x14ac:dyDescent="0.3">
      <c r="A28" s="17" t="s">
        <v>128</v>
      </c>
      <c r="B28">
        <v>7</v>
      </c>
      <c r="C28">
        <f t="shared" si="0"/>
        <v>0</v>
      </c>
      <c r="D28" s="10">
        <f t="shared" si="1"/>
        <v>0</v>
      </c>
    </row>
    <row r="29" spans="1:4" x14ac:dyDescent="0.3">
      <c r="A29" s="17" t="s">
        <v>129</v>
      </c>
      <c r="B29">
        <v>7</v>
      </c>
      <c r="C29">
        <f t="shared" si="0"/>
        <v>0</v>
      </c>
      <c r="D29" s="10">
        <f t="shared" si="1"/>
        <v>0</v>
      </c>
    </row>
    <row r="30" spans="1:4" x14ac:dyDescent="0.3">
      <c r="A30" s="17" t="s">
        <v>130</v>
      </c>
      <c r="B30">
        <v>8</v>
      </c>
      <c r="C30">
        <f t="shared" si="0"/>
        <v>0</v>
      </c>
      <c r="D30" s="10">
        <f t="shared" si="1"/>
        <v>0</v>
      </c>
    </row>
    <row r="31" spans="1:4" x14ac:dyDescent="0.3">
      <c r="A31" s="17" t="s">
        <v>131</v>
      </c>
      <c r="B31">
        <v>9</v>
      </c>
      <c r="C31">
        <f t="shared" si="0"/>
        <v>1</v>
      </c>
      <c r="D31" s="10">
        <f t="shared" si="1"/>
        <v>15</v>
      </c>
    </row>
    <row r="32" spans="1:4" x14ac:dyDescent="0.3">
      <c r="A32" s="17" t="s">
        <v>132</v>
      </c>
      <c r="B32">
        <v>9</v>
      </c>
      <c r="C32">
        <f t="shared" si="0"/>
        <v>1</v>
      </c>
      <c r="D32" s="10">
        <f t="shared" si="1"/>
        <v>15</v>
      </c>
    </row>
    <row r="33" spans="1:1" x14ac:dyDescent="0.3">
      <c r="A33" s="1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J7" sqref="J7"/>
    </sheetView>
  </sheetViews>
  <sheetFormatPr defaultRowHeight="14.4" x14ac:dyDescent="0.3"/>
  <cols>
    <col min="1" max="1" width="12.77734375" customWidth="1"/>
    <col min="2" max="2" width="19.109375" bestFit="1" customWidth="1"/>
    <col min="4" max="4" width="12.109375" style="20" customWidth="1"/>
    <col min="5" max="5" width="9.109375" style="20"/>
    <col min="6" max="6" width="10.88671875" style="20" customWidth="1"/>
    <col min="7" max="7" width="9.109375" style="20"/>
    <col min="8" max="8" width="15.109375" customWidth="1"/>
  </cols>
  <sheetData>
    <row r="1" spans="1:9" x14ac:dyDescent="0.3">
      <c r="A1" t="s">
        <v>8</v>
      </c>
    </row>
    <row r="3" spans="1:9" x14ac:dyDescent="0.3">
      <c r="C3" s="3"/>
      <c r="D3" s="21">
        <v>10</v>
      </c>
      <c r="E3" s="21"/>
      <c r="F3" s="21"/>
      <c r="G3" s="22">
        <v>50</v>
      </c>
    </row>
    <row r="4" spans="1:9" s="1" customFormat="1" ht="43.2" x14ac:dyDescent="0.3">
      <c r="A4" s="12" t="s">
        <v>9</v>
      </c>
      <c r="B4" s="4" t="s">
        <v>10</v>
      </c>
      <c r="C4" s="4" t="s">
        <v>11</v>
      </c>
      <c r="D4" s="12" t="s">
        <v>12</v>
      </c>
      <c r="E4" s="12" t="s">
        <v>13</v>
      </c>
      <c r="F4" s="12" t="s">
        <v>14</v>
      </c>
      <c r="G4" s="23" t="s">
        <v>15</v>
      </c>
      <c r="H4" s="23" t="s">
        <v>16</v>
      </c>
      <c r="I4" s="23"/>
    </row>
    <row r="5" spans="1:9" x14ac:dyDescent="0.3">
      <c r="A5" s="3">
        <v>45438</v>
      </c>
      <c r="B5" s="3" t="s">
        <v>133</v>
      </c>
      <c r="C5" s="3">
        <v>1</v>
      </c>
      <c r="D5" s="21">
        <f>C5*$D$3</f>
        <v>10</v>
      </c>
      <c r="E5" s="21">
        <v>20</v>
      </c>
      <c r="F5" s="21">
        <f>E5-D5</f>
        <v>10</v>
      </c>
      <c r="G5" s="22">
        <f>F5*$G$3</f>
        <v>500</v>
      </c>
    </row>
    <row r="6" spans="1:9" x14ac:dyDescent="0.3">
      <c r="A6" s="3">
        <v>89982</v>
      </c>
      <c r="B6" s="3" t="s">
        <v>134</v>
      </c>
      <c r="C6" s="3">
        <v>0.5</v>
      </c>
      <c r="D6" s="21">
        <f t="shared" ref="D6:D19" si="0">C6*$D$3</f>
        <v>5</v>
      </c>
      <c r="E6" s="21">
        <v>9</v>
      </c>
      <c r="F6" s="21">
        <f t="shared" ref="F6:F19" si="1">E6-D6</f>
        <v>4</v>
      </c>
      <c r="G6" s="22">
        <f t="shared" ref="G6:G19" si="2">F6*$G$3</f>
        <v>200</v>
      </c>
    </row>
    <row r="7" spans="1:9" x14ac:dyDescent="0.3">
      <c r="A7" s="3">
        <v>69786</v>
      </c>
      <c r="B7" s="3" t="s">
        <v>135</v>
      </c>
      <c r="C7" s="3">
        <v>0.4</v>
      </c>
      <c r="D7" s="21">
        <f t="shared" si="0"/>
        <v>4</v>
      </c>
      <c r="E7" s="21">
        <v>17</v>
      </c>
      <c r="F7" s="21">
        <f t="shared" si="1"/>
        <v>13</v>
      </c>
      <c r="G7" s="22">
        <f t="shared" si="2"/>
        <v>650</v>
      </c>
    </row>
    <row r="8" spans="1:9" x14ac:dyDescent="0.3">
      <c r="A8" s="3">
        <v>12975</v>
      </c>
      <c r="B8" t="s">
        <v>136</v>
      </c>
      <c r="C8" s="3">
        <v>0.5</v>
      </c>
      <c r="D8" s="21">
        <f t="shared" si="0"/>
        <v>5</v>
      </c>
      <c r="E8" s="21">
        <v>11</v>
      </c>
      <c r="F8" s="21">
        <f t="shared" si="1"/>
        <v>6</v>
      </c>
      <c r="G8" s="22">
        <f t="shared" si="2"/>
        <v>300</v>
      </c>
    </row>
    <row r="9" spans="1:9" x14ac:dyDescent="0.3">
      <c r="A9" s="3">
        <v>41242</v>
      </c>
      <c r="B9" t="s">
        <v>137</v>
      </c>
      <c r="C9" s="3">
        <v>0.8</v>
      </c>
      <c r="D9" s="21">
        <f t="shared" si="0"/>
        <v>8</v>
      </c>
      <c r="E9" s="21">
        <v>14</v>
      </c>
      <c r="F9" s="21">
        <f t="shared" si="1"/>
        <v>6</v>
      </c>
      <c r="G9" s="22">
        <f t="shared" si="2"/>
        <v>300</v>
      </c>
    </row>
    <row r="10" spans="1:9" x14ac:dyDescent="0.3">
      <c r="A10" s="3">
        <v>45061</v>
      </c>
      <c r="B10" t="s">
        <v>138</v>
      </c>
      <c r="C10" s="3">
        <v>0.3</v>
      </c>
      <c r="D10" s="21">
        <f t="shared" si="0"/>
        <v>3</v>
      </c>
      <c r="E10" s="21">
        <v>9</v>
      </c>
      <c r="F10" s="21">
        <f t="shared" si="1"/>
        <v>6</v>
      </c>
      <c r="G10" s="22">
        <f t="shared" si="2"/>
        <v>300</v>
      </c>
    </row>
    <row r="11" spans="1:9" x14ac:dyDescent="0.3">
      <c r="A11" s="3">
        <v>53965</v>
      </c>
      <c r="B11" t="s">
        <v>139</v>
      </c>
      <c r="C11" s="3">
        <v>0.7</v>
      </c>
      <c r="D11" s="21">
        <f t="shared" si="0"/>
        <v>7</v>
      </c>
      <c r="E11" s="21">
        <v>14</v>
      </c>
      <c r="F11" s="21">
        <f t="shared" si="1"/>
        <v>7</v>
      </c>
      <c r="G11" s="22">
        <f t="shared" si="2"/>
        <v>350</v>
      </c>
    </row>
    <row r="12" spans="1:9" x14ac:dyDescent="0.3">
      <c r="A12" s="3">
        <v>10938</v>
      </c>
      <c r="B12" t="s">
        <v>140</v>
      </c>
      <c r="C12" s="3">
        <v>0.9</v>
      </c>
      <c r="D12" s="21">
        <f t="shared" si="0"/>
        <v>9</v>
      </c>
      <c r="E12" s="21">
        <v>11</v>
      </c>
      <c r="F12" s="21">
        <f t="shared" si="1"/>
        <v>2</v>
      </c>
      <c r="G12" s="22">
        <f t="shared" si="2"/>
        <v>100</v>
      </c>
    </row>
    <row r="13" spans="1:9" x14ac:dyDescent="0.3">
      <c r="A13" s="3">
        <v>36606</v>
      </c>
      <c r="B13" t="s">
        <v>141</v>
      </c>
      <c r="C13" s="3">
        <v>0.4</v>
      </c>
      <c r="D13" s="21">
        <f t="shared" si="0"/>
        <v>4</v>
      </c>
      <c r="E13" s="21">
        <v>7</v>
      </c>
      <c r="F13" s="21">
        <f t="shared" si="1"/>
        <v>3</v>
      </c>
      <c r="G13" s="22">
        <f t="shared" si="2"/>
        <v>150</v>
      </c>
    </row>
    <row r="14" spans="1:9" x14ac:dyDescent="0.3">
      <c r="A14" s="3">
        <v>41979</v>
      </c>
      <c r="B14" t="s">
        <v>142</v>
      </c>
      <c r="C14" s="3">
        <v>0.6</v>
      </c>
      <c r="D14" s="21">
        <f t="shared" si="0"/>
        <v>6</v>
      </c>
      <c r="E14" s="21">
        <v>2</v>
      </c>
      <c r="F14" s="21">
        <f t="shared" si="1"/>
        <v>-4</v>
      </c>
      <c r="G14" s="22">
        <f t="shared" si="2"/>
        <v>-200</v>
      </c>
    </row>
    <row r="15" spans="1:9" x14ac:dyDescent="0.3">
      <c r="A15" s="3">
        <v>81987</v>
      </c>
      <c r="B15" t="s">
        <v>143</v>
      </c>
      <c r="C15" s="3">
        <v>0.4</v>
      </c>
      <c r="D15" s="21">
        <f t="shared" si="0"/>
        <v>4</v>
      </c>
      <c r="E15" s="21">
        <v>4</v>
      </c>
      <c r="F15" s="21">
        <f t="shared" si="1"/>
        <v>0</v>
      </c>
      <c r="G15" s="22">
        <f t="shared" si="2"/>
        <v>0</v>
      </c>
    </row>
    <row r="16" spans="1:9" x14ac:dyDescent="0.3">
      <c r="A16" s="3">
        <v>81370</v>
      </c>
      <c r="B16" t="s">
        <v>144</v>
      </c>
      <c r="C16" s="3">
        <v>1</v>
      </c>
      <c r="D16" s="21">
        <f>C16*$D$3</f>
        <v>10</v>
      </c>
      <c r="E16" s="21">
        <v>3</v>
      </c>
      <c r="F16" s="21">
        <f t="shared" si="1"/>
        <v>-7</v>
      </c>
      <c r="G16" s="22">
        <f t="shared" si="2"/>
        <v>-350</v>
      </c>
    </row>
    <row r="17" spans="1:7" x14ac:dyDescent="0.3">
      <c r="A17" s="3">
        <v>36511</v>
      </c>
      <c r="B17" t="s">
        <v>145</v>
      </c>
      <c r="C17" s="3">
        <v>0</v>
      </c>
      <c r="D17" s="21">
        <f t="shared" si="0"/>
        <v>0</v>
      </c>
      <c r="E17" s="21">
        <v>16</v>
      </c>
      <c r="F17" s="21">
        <f t="shared" si="1"/>
        <v>16</v>
      </c>
      <c r="G17" s="22">
        <f t="shared" si="2"/>
        <v>800</v>
      </c>
    </row>
    <row r="18" spans="1:7" x14ac:dyDescent="0.3">
      <c r="A18" s="3">
        <v>24353</v>
      </c>
      <c r="B18" t="s">
        <v>146</v>
      </c>
      <c r="C18" s="3">
        <v>0.9</v>
      </c>
      <c r="D18" s="21">
        <f t="shared" si="0"/>
        <v>9</v>
      </c>
      <c r="E18" s="21">
        <v>16</v>
      </c>
      <c r="F18" s="21">
        <f t="shared" si="1"/>
        <v>7</v>
      </c>
      <c r="G18" s="22">
        <f t="shared" si="2"/>
        <v>350</v>
      </c>
    </row>
    <row r="19" spans="1:7" x14ac:dyDescent="0.3">
      <c r="A19" s="3">
        <v>14548</v>
      </c>
      <c r="B19" t="s">
        <v>147</v>
      </c>
      <c r="C19" s="3">
        <v>0.1</v>
      </c>
      <c r="D19" s="21">
        <f t="shared" si="0"/>
        <v>1</v>
      </c>
      <c r="E19" s="21">
        <v>17</v>
      </c>
      <c r="F19" s="21">
        <f t="shared" si="1"/>
        <v>16</v>
      </c>
      <c r="G19" s="22">
        <f t="shared" si="2"/>
        <v>800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pane ySplit="4" topLeftCell="A5" activePane="bottomLeft" state="frozen"/>
      <selection activeCell="J7" sqref="J7"/>
      <selection pane="bottomLeft" activeCell="J7" sqref="J7"/>
    </sheetView>
  </sheetViews>
  <sheetFormatPr defaultRowHeight="14.4" x14ac:dyDescent="0.3"/>
  <cols>
    <col min="1" max="1" width="14" customWidth="1"/>
    <col min="2" max="2" width="19.109375" bestFit="1" customWidth="1"/>
    <col min="4" max="4" width="12.109375" style="20" customWidth="1"/>
    <col min="5" max="5" width="8.88671875" style="20"/>
    <col min="6" max="6" width="10.5546875" style="20" customWidth="1"/>
    <col min="7" max="7" width="12.6640625" style="20" customWidth="1"/>
    <col min="8" max="8" width="10.88671875" style="20" customWidth="1"/>
    <col min="9" max="9" width="11.5546875" style="20" customWidth="1"/>
  </cols>
  <sheetData>
    <row r="1" spans="1:9" x14ac:dyDescent="0.3">
      <c r="A1" t="s">
        <v>148</v>
      </c>
    </row>
    <row r="3" spans="1:9" x14ac:dyDescent="0.3">
      <c r="C3" s="3"/>
      <c r="D3" s="21">
        <v>10</v>
      </c>
      <c r="E3" s="21"/>
      <c r="F3" s="21"/>
      <c r="G3" s="22">
        <v>50</v>
      </c>
      <c r="H3" s="22"/>
      <c r="I3" s="22"/>
    </row>
    <row r="4" spans="1:9" s="1" customFormat="1" ht="43.2" x14ac:dyDescent="0.3">
      <c r="A4" s="12" t="s">
        <v>9</v>
      </c>
      <c r="B4" s="4" t="s">
        <v>10</v>
      </c>
      <c r="C4" s="4" t="s">
        <v>11</v>
      </c>
      <c r="D4" s="12" t="s">
        <v>12</v>
      </c>
      <c r="E4" s="12" t="s">
        <v>13</v>
      </c>
      <c r="F4" s="12" t="s">
        <v>14</v>
      </c>
      <c r="G4" s="23" t="s">
        <v>150</v>
      </c>
      <c r="H4" s="23" t="s">
        <v>149</v>
      </c>
      <c r="I4" s="23" t="s">
        <v>46</v>
      </c>
    </row>
    <row r="5" spans="1:9" x14ac:dyDescent="0.3">
      <c r="A5" s="3">
        <v>45438</v>
      </c>
      <c r="B5" s="3" t="s">
        <v>133</v>
      </c>
      <c r="C5" s="3">
        <v>1</v>
      </c>
      <c r="D5" s="21">
        <f>C5*$D$3</f>
        <v>10</v>
      </c>
      <c r="E5" s="21">
        <v>8</v>
      </c>
      <c r="F5" s="21">
        <f>E5-D5</f>
        <v>-2</v>
      </c>
      <c r="G5" s="22">
        <f>F5*$G$3</f>
        <v>-100</v>
      </c>
      <c r="H5" s="22">
        <f>MIN(IFERROR(VLOOKUP($A5,'Example 4.1'!$A$4:$G$19,7,FALSE),0),0)</f>
        <v>0</v>
      </c>
      <c r="I5" s="22">
        <f>G5+H5</f>
        <v>-100</v>
      </c>
    </row>
    <row r="6" spans="1:9" x14ac:dyDescent="0.3">
      <c r="A6" s="3">
        <v>89982</v>
      </c>
      <c r="B6" s="3" t="s">
        <v>134</v>
      </c>
      <c r="C6" s="3">
        <v>0.5</v>
      </c>
      <c r="D6" s="21">
        <f t="shared" ref="D6:D19" si="0">C6*$D$3</f>
        <v>5</v>
      </c>
      <c r="E6" s="21">
        <v>9</v>
      </c>
      <c r="F6" s="21">
        <f t="shared" ref="F6:F19" si="1">E6-D6</f>
        <v>4</v>
      </c>
      <c r="G6" s="22">
        <f t="shared" ref="G6:G19" si="2">F6*$G$3</f>
        <v>200</v>
      </c>
      <c r="H6" s="22">
        <f>MIN(IFERROR(VLOOKUP($A6,'Example 4.1'!$A$4:$G$19,7,FALSE),0),0)</f>
        <v>0</v>
      </c>
      <c r="I6" s="22">
        <f t="shared" ref="I6:I19" si="3">G6+H6</f>
        <v>200</v>
      </c>
    </row>
    <row r="7" spans="1:9" x14ac:dyDescent="0.3">
      <c r="A7" s="3">
        <v>69786</v>
      </c>
      <c r="B7" s="3" t="s">
        <v>135</v>
      </c>
      <c r="C7" s="3">
        <v>0.4</v>
      </c>
      <c r="D7" s="21">
        <f t="shared" si="0"/>
        <v>4</v>
      </c>
      <c r="E7" s="21">
        <v>10</v>
      </c>
      <c r="F7" s="21">
        <f t="shared" si="1"/>
        <v>6</v>
      </c>
      <c r="G7" s="22">
        <f t="shared" si="2"/>
        <v>300</v>
      </c>
      <c r="H7" s="22">
        <f>MIN(IFERROR(VLOOKUP($A7,'Example 4.1'!$A$4:$G$19,7,FALSE),0),0)</f>
        <v>0</v>
      </c>
      <c r="I7" s="22">
        <f t="shared" si="3"/>
        <v>300</v>
      </c>
    </row>
    <row r="8" spans="1:9" x14ac:dyDescent="0.3">
      <c r="A8" s="3">
        <v>12975</v>
      </c>
      <c r="B8" t="s">
        <v>136</v>
      </c>
      <c r="C8" s="3">
        <v>0.5</v>
      </c>
      <c r="D8" s="21">
        <f t="shared" si="0"/>
        <v>5</v>
      </c>
      <c r="E8" s="21">
        <v>5</v>
      </c>
      <c r="F8" s="21">
        <f t="shared" si="1"/>
        <v>0</v>
      </c>
      <c r="G8" s="22">
        <f t="shared" si="2"/>
        <v>0</v>
      </c>
      <c r="H8" s="22">
        <f>MIN(IFERROR(VLOOKUP($A8,'Example 4.1'!$A$4:$G$19,7,FALSE),0),0)</f>
        <v>0</v>
      </c>
      <c r="I8" s="22">
        <f t="shared" si="3"/>
        <v>0</v>
      </c>
    </row>
    <row r="9" spans="1:9" x14ac:dyDescent="0.3">
      <c r="A9" s="3">
        <v>41242</v>
      </c>
      <c r="B9" t="s">
        <v>137</v>
      </c>
      <c r="C9" s="3">
        <v>0.8</v>
      </c>
      <c r="D9" s="21">
        <f t="shared" si="0"/>
        <v>8</v>
      </c>
      <c r="E9" s="21">
        <v>7</v>
      </c>
      <c r="F9" s="21">
        <f t="shared" si="1"/>
        <v>-1</v>
      </c>
      <c r="G9" s="22">
        <f t="shared" si="2"/>
        <v>-50</v>
      </c>
      <c r="H9" s="22">
        <f>MIN(IFERROR(VLOOKUP($A9,'Example 4.1'!$A$4:$G$19,7,FALSE),0),0)</f>
        <v>0</v>
      </c>
      <c r="I9" s="22">
        <f t="shared" si="3"/>
        <v>-50</v>
      </c>
    </row>
    <row r="10" spans="1:9" x14ac:dyDescent="0.3">
      <c r="A10" s="3">
        <v>45061</v>
      </c>
      <c r="B10" t="s">
        <v>138</v>
      </c>
      <c r="C10" s="3">
        <v>0.3</v>
      </c>
      <c r="D10" s="21">
        <f t="shared" si="0"/>
        <v>3</v>
      </c>
      <c r="E10" s="21">
        <v>9</v>
      </c>
      <c r="F10" s="21">
        <f t="shared" si="1"/>
        <v>6</v>
      </c>
      <c r="G10" s="22">
        <f t="shared" si="2"/>
        <v>300</v>
      </c>
      <c r="H10" s="22">
        <f>MIN(IFERROR(VLOOKUP($A10,'Example 4.1'!$A$4:$G$19,7,FALSE),0),0)</f>
        <v>0</v>
      </c>
      <c r="I10" s="22">
        <f t="shared" si="3"/>
        <v>300</v>
      </c>
    </row>
    <row r="11" spans="1:9" x14ac:dyDescent="0.3">
      <c r="A11" s="3">
        <v>53965</v>
      </c>
      <c r="B11" t="s">
        <v>139</v>
      </c>
      <c r="C11" s="3">
        <v>0.7</v>
      </c>
      <c r="D11" s="21">
        <f t="shared" si="0"/>
        <v>7</v>
      </c>
      <c r="E11" s="21">
        <v>9</v>
      </c>
      <c r="F11" s="21">
        <f t="shared" si="1"/>
        <v>2</v>
      </c>
      <c r="G11" s="22">
        <f t="shared" si="2"/>
        <v>100</v>
      </c>
      <c r="H11" s="22">
        <f>MIN(IFERROR(VLOOKUP($A11,'Example 4.1'!$A$4:$G$19,7,FALSE),0),0)</f>
        <v>0</v>
      </c>
      <c r="I11" s="22">
        <f t="shared" si="3"/>
        <v>100</v>
      </c>
    </row>
    <row r="12" spans="1:9" x14ac:dyDescent="0.3">
      <c r="A12" s="3">
        <v>10938</v>
      </c>
      <c r="B12" t="s">
        <v>140</v>
      </c>
      <c r="C12" s="3">
        <v>0.9</v>
      </c>
      <c r="D12" s="21">
        <f t="shared" si="0"/>
        <v>9</v>
      </c>
      <c r="E12" s="21">
        <v>9</v>
      </c>
      <c r="F12" s="21">
        <f t="shared" si="1"/>
        <v>0</v>
      </c>
      <c r="G12" s="22">
        <f t="shared" si="2"/>
        <v>0</v>
      </c>
      <c r="H12" s="22">
        <f>MIN(IFERROR(VLOOKUP($A12,'Example 4.1'!$A$4:$G$19,7,FALSE),0),0)</f>
        <v>0</v>
      </c>
      <c r="I12" s="22">
        <f t="shared" si="3"/>
        <v>0</v>
      </c>
    </row>
    <row r="13" spans="1:9" x14ac:dyDescent="0.3">
      <c r="A13" s="3">
        <v>36606</v>
      </c>
      <c r="B13" t="s">
        <v>141</v>
      </c>
      <c r="C13" s="3">
        <v>0.4</v>
      </c>
      <c r="D13" s="21">
        <f t="shared" si="0"/>
        <v>4</v>
      </c>
      <c r="E13" s="21">
        <v>9</v>
      </c>
      <c r="F13" s="21">
        <f t="shared" si="1"/>
        <v>5</v>
      </c>
      <c r="G13" s="22">
        <f t="shared" si="2"/>
        <v>250</v>
      </c>
      <c r="H13" s="22">
        <f>MIN(IFERROR(VLOOKUP($A13,'Example 4.1'!$A$4:$G$19,7,FALSE),0),0)</f>
        <v>0</v>
      </c>
      <c r="I13" s="22">
        <f t="shared" si="3"/>
        <v>250</v>
      </c>
    </row>
    <row r="14" spans="1:9" x14ac:dyDescent="0.3">
      <c r="A14" s="3">
        <v>41979</v>
      </c>
      <c r="B14" t="s">
        <v>142</v>
      </c>
      <c r="C14" s="3">
        <v>0.6</v>
      </c>
      <c r="D14" s="21">
        <f t="shared" si="0"/>
        <v>6</v>
      </c>
      <c r="E14" s="21">
        <v>10</v>
      </c>
      <c r="F14" s="21">
        <f t="shared" si="1"/>
        <v>4</v>
      </c>
      <c r="G14" s="22">
        <f t="shared" si="2"/>
        <v>200</v>
      </c>
      <c r="H14" s="22">
        <f>MIN(IFERROR(VLOOKUP($A14,'Example 4.1'!$A$4:$G$19,7,FALSE),0),0)</f>
        <v>-200</v>
      </c>
      <c r="I14" s="22">
        <f t="shared" si="3"/>
        <v>0</v>
      </c>
    </row>
    <row r="15" spans="1:9" x14ac:dyDescent="0.3">
      <c r="A15" s="3">
        <v>81987</v>
      </c>
      <c r="B15" t="s">
        <v>143</v>
      </c>
      <c r="C15" s="3">
        <v>0.4</v>
      </c>
      <c r="D15" s="21">
        <f t="shared" si="0"/>
        <v>4</v>
      </c>
      <c r="E15" s="21">
        <v>5</v>
      </c>
      <c r="F15" s="21">
        <f t="shared" si="1"/>
        <v>1</v>
      </c>
      <c r="G15" s="22">
        <f t="shared" si="2"/>
        <v>50</v>
      </c>
      <c r="H15" s="22">
        <f>MIN(IFERROR(VLOOKUP($A15,'Example 4.1'!$A$4:$G$19,7,FALSE),0),0)</f>
        <v>0</v>
      </c>
      <c r="I15" s="22">
        <f t="shared" si="3"/>
        <v>50</v>
      </c>
    </row>
    <row r="16" spans="1:9" x14ac:dyDescent="0.3">
      <c r="A16" s="3">
        <v>81370</v>
      </c>
      <c r="B16" t="s">
        <v>144</v>
      </c>
      <c r="C16" s="3">
        <v>0.5</v>
      </c>
      <c r="D16" s="21">
        <f>C16*$D$3</f>
        <v>5</v>
      </c>
      <c r="E16" s="21">
        <v>9</v>
      </c>
      <c r="F16" s="21">
        <f t="shared" si="1"/>
        <v>4</v>
      </c>
      <c r="G16" s="22">
        <f t="shared" si="2"/>
        <v>200</v>
      </c>
      <c r="H16" s="22">
        <f>MIN(IFERROR(VLOOKUP($A16,'Example 4.1'!$A$4:$G$19,7,FALSE),0),0)</f>
        <v>-350</v>
      </c>
      <c r="I16" s="22">
        <f t="shared" si="3"/>
        <v>-150</v>
      </c>
    </row>
    <row r="17" spans="1:9" x14ac:dyDescent="0.3">
      <c r="A17" s="3">
        <v>36511</v>
      </c>
      <c r="B17" t="s">
        <v>145</v>
      </c>
      <c r="C17" s="3">
        <v>0</v>
      </c>
      <c r="D17" s="21">
        <f t="shared" si="0"/>
        <v>0</v>
      </c>
      <c r="E17" s="21">
        <v>9</v>
      </c>
      <c r="F17" s="21">
        <f t="shared" si="1"/>
        <v>9</v>
      </c>
      <c r="G17" s="22">
        <f t="shared" si="2"/>
        <v>450</v>
      </c>
      <c r="H17" s="22">
        <f>MIN(IFERROR(VLOOKUP($A17,'Example 4.1'!$A$4:$G$19,7,FALSE),0),0)</f>
        <v>0</v>
      </c>
      <c r="I17" s="22">
        <f t="shared" si="3"/>
        <v>450</v>
      </c>
    </row>
    <row r="18" spans="1:9" x14ac:dyDescent="0.3">
      <c r="A18" s="3">
        <v>24353</v>
      </c>
      <c r="B18" t="s">
        <v>146</v>
      </c>
      <c r="C18" s="3">
        <v>0.9</v>
      </c>
      <c r="D18" s="21">
        <f t="shared" si="0"/>
        <v>9</v>
      </c>
      <c r="E18" s="21">
        <v>8</v>
      </c>
      <c r="F18" s="21">
        <f t="shared" si="1"/>
        <v>-1</v>
      </c>
      <c r="G18" s="22">
        <f t="shared" si="2"/>
        <v>-50</v>
      </c>
      <c r="H18" s="22">
        <f>MIN(IFERROR(VLOOKUP($A18,'Example 4.1'!$A$4:$G$19,7,FALSE),0),0)</f>
        <v>0</v>
      </c>
      <c r="I18" s="22">
        <f t="shared" si="3"/>
        <v>-50</v>
      </c>
    </row>
    <row r="19" spans="1:9" x14ac:dyDescent="0.3">
      <c r="A19" s="3">
        <v>14548</v>
      </c>
      <c r="B19" t="s">
        <v>147</v>
      </c>
      <c r="C19" s="3">
        <v>0.1</v>
      </c>
      <c r="D19" s="21">
        <f t="shared" si="0"/>
        <v>1</v>
      </c>
      <c r="E19" s="21">
        <v>9</v>
      </c>
      <c r="F19" s="21">
        <f t="shared" si="1"/>
        <v>8</v>
      </c>
      <c r="G19" s="22">
        <f t="shared" si="2"/>
        <v>400</v>
      </c>
      <c r="H19" s="22">
        <f>MIN(IFERROR(VLOOKUP($A19,'Example 4.1'!$A$4:$G$19,7,FALSE),0),0)</f>
        <v>0</v>
      </c>
      <c r="I19" s="22">
        <f t="shared" si="3"/>
        <v>400</v>
      </c>
    </row>
    <row r="20" spans="1:9" x14ac:dyDescent="0.3">
      <c r="A20" s="3"/>
    </row>
    <row r="21" spans="1:9" x14ac:dyDescent="0.3">
      <c r="A21" s="3"/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Lessons</vt:lpstr>
      <vt:lpstr>Example1</vt:lpstr>
      <vt:lpstr>Names</vt:lpstr>
      <vt:lpstr>Example 2</vt:lpstr>
      <vt:lpstr>Example 3</vt:lpstr>
      <vt:lpstr>Example 4.1</vt:lpstr>
      <vt:lpstr>Example 4.2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GXM204</dc:creator>
  <cp:keywords/>
  <dc:description/>
  <cp:lastModifiedBy>GXM204</cp:lastModifiedBy>
  <cp:revision/>
  <dcterms:created xsi:type="dcterms:W3CDTF">2006-09-16T00:00:00Z</dcterms:created>
  <dcterms:modified xsi:type="dcterms:W3CDTF">2016-05-22T20:29:12Z</dcterms:modified>
  <cp:category/>
  <cp:contentStatus/>
</cp:coreProperties>
</file>